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7" i="1" l="1"/>
  <c r="F147" i="1"/>
  <c r="E147" i="1"/>
  <c r="G146" i="1"/>
  <c r="F146" i="1"/>
  <c r="E146" i="1"/>
  <c r="D146" i="1"/>
  <c r="D147" i="1" s="1"/>
  <c r="C146" i="1"/>
  <c r="C147" i="1" s="1"/>
  <c r="G138" i="1"/>
  <c r="F138" i="1"/>
  <c r="E138" i="1"/>
  <c r="D138" i="1"/>
  <c r="C138" i="1"/>
  <c r="E132" i="1"/>
  <c r="E133" i="1" s="1"/>
  <c r="C132" i="1"/>
  <c r="C133" i="1" s="1"/>
  <c r="G128" i="1"/>
  <c r="G132" i="1" s="1"/>
  <c r="G133" i="1" s="1"/>
  <c r="F128" i="1"/>
  <c r="F132" i="1" s="1"/>
  <c r="F133" i="1" s="1"/>
  <c r="E128" i="1"/>
  <c r="D128" i="1"/>
  <c r="D132" i="1" s="1"/>
  <c r="D133" i="1" s="1"/>
  <c r="G124" i="1"/>
  <c r="F124" i="1"/>
  <c r="E124" i="1"/>
  <c r="D124" i="1"/>
  <c r="C124" i="1"/>
  <c r="G118" i="1"/>
  <c r="D118" i="1"/>
  <c r="D119" i="1" s="1"/>
  <c r="C118" i="1"/>
  <c r="F113" i="1"/>
  <c r="F118" i="1" s="1"/>
  <c r="F119" i="1" s="1"/>
  <c r="E113" i="1"/>
  <c r="E118" i="1" s="1"/>
  <c r="E119" i="1" s="1"/>
  <c r="G110" i="1"/>
  <c r="G119" i="1" s="1"/>
  <c r="F110" i="1"/>
  <c r="E110" i="1"/>
  <c r="D110" i="1"/>
  <c r="C110" i="1"/>
  <c r="C119" i="1" s="1"/>
  <c r="D105" i="1"/>
  <c r="G104" i="1"/>
  <c r="G105" i="1" s="1"/>
  <c r="F104" i="1"/>
  <c r="F105" i="1" s="1"/>
  <c r="E104" i="1"/>
  <c r="E105" i="1" s="1"/>
  <c r="D104" i="1"/>
  <c r="C104" i="1"/>
  <c r="C105" i="1" s="1"/>
  <c r="G96" i="1"/>
  <c r="F96" i="1"/>
  <c r="E96" i="1"/>
  <c r="D96" i="1"/>
  <c r="C96" i="1"/>
  <c r="C91" i="1"/>
  <c r="D90" i="1"/>
  <c r="D91" i="1" s="1"/>
  <c r="C90" i="1"/>
  <c r="G85" i="1"/>
  <c r="G90" i="1" s="1"/>
  <c r="G91" i="1" s="1"/>
  <c r="F85" i="1"/>
  <c r="F90" i="1" s="1"/>
  <c r="F91" i="1" s="1"/>
  <c r="E85" i="1"/>
  <c r="E90" i="1" s="1"/>
  <c r="E91" i="1" s="1"/>
  <c r="D85" i="1"/>
  <c r="G82" i="1"/>
  <c r="F82" i="1"/>
  <c r="E82" i="1"/>
  <c r="D82" i="1"/>
  <c r="C82" i="1"/>
  <c r="F76" i="1"/>
  <c r="G75" i="1"/>
  <c r="G76" i="1" s="1"/>
  <c r="F75" i="1"/>
  <c r="E75" i="1"/>
  <c r="E76" i="1" s="1"/>
  <c r="D75" i="1"/>
  <c r="D76" i="1" s="1"/>
  <c r="C75" i="1"/>
  <c r="C76" i="1" s="1"/>
  <c r="G67" i="1"/>
  <c r="F67" i="1"/>
  <c r="E67" i="1"/>
  <c r="D67" i="1"/>
  <c r="C67" i="1"/>
  <c r="E62" i="1"/>
  <c r="G61" i="1"/>
  <c r="G62" i="1" s="1"/>
  <c r="F61" i="1"/>
  <c r="F62" i="1" s="1"/>
  <c r="E61" i="1"/>
  <c r="D61" i="1"/>
  <c r="D62" i="1" s="1"/>
  <c r="C61" i="1"/>
  <c r="C62" i="1" s="1"/>
  <c r="G53" i="1"/>
  <c r="F53" i="1"/>
  <c r="E53" i="1"/>
  <c r="D53" i="1"/>
  <c r="C53" i="1"/>
  <c r="D48" i="1"/>
  <c r="G47" i="1"/>
  <c r="G48" i="1" s="1"/>
  <c r="F47" i="1"/>
  <c r="F48" i="1" s="1"/>
  <c r="E47" i="1"/>
  <c r="E48" i="1" s="1"/>
  <c r="D47" i="1"/>
  <c r="C47" i="1"/>
  <c r="C48" i="1" s="1"/>
  <c r="G39" i="1"/>
  <c r="F39" i="1"/>
  <c r="E39" i="1"/>
  <c r="D39" i="1"/>
  <c r="C39" i="1"/>
  <c r="G34" i="1"/>
  <c r="C34" i="1"/>
  <c r="G33" i="1"/>
  <c r="E33" i="1"/>
  <c r="E34" i="1" s="1"/>
  <c r="D33" i="1"/>
  <c r="D34" i="1" s="1"/>
  <c r="C33" i="1"/>
  <c r="F28" i="1"/>
  <c r="F33" i="1" s="1"/>
  <c r="F34" i="1" s="1"/>
  <c r="G25" i="1"/>
  <c r="F25" i="1"/>
  <c r="E25" i="1"/>
  <c r="D25" i="1"/>
  <c r="C25" i="1"/>
  <c r="G20" i="1"/>
  <c r="C20" i="1"/>
  <c r="G19" i="1"/>
  <c r="F19" i="1"/>
  <c r="F20" i="1" s="1"/>
  <c r="E19" i="1"/>
  <c r="E20" i="1" s="1"/>
  <c r="D19" i="1"/>
  <c r="D20" i="1" s="1"/>
  <c r="C19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<sst xmlns="http://schemas.openxmlformats.org/spreadsheetml/2006/main" count="237" uniqueCount="120">
  <si>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</si>
  <si>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</si>
  <si>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</si>
  <si>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</si>
  <si>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</si>
  <si>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</si>
  <si>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</si>
  <si>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</si>
  <si>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</si>
  <si>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</si>
  <si>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</si>
  <si>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1</t>
  </si>
  <si>
    <t>ЗАВТРАК</t>
  </si>
  <si>
    <t>54-6к</t>
  </si>
  <si>
    <t>Чай со свежей ягодой</t>
  </si>
  <si>
    <t>54-5гн</t>
  </si>
  <si>
    <t>Хлеб пшеничный</t>
  </si>
  <si>
    <t>акт</t>
  </si>
  <si>
    <t>ИТОГО ЗА ЗАВТРАК</t>
  </si>
  <si>
    <t>День 2</t>
  </si>
  <si>
    <t>Каша вязкая молочная манная</t>
  </si>
  <si>
    <t>54-13к</t>
  </si>
  <si>
    <t>Кофейный напиток на молоке</t>
  </si>
  <si>
    <t>День 3</t>
  </si>
  <si>
    <t>54-21к</t>
  </si>
  <si>
    <t>Чай с сахаром и лимоном</t>
  </si>
  <si>
    <t>54-3гн</t>
  </si>
  <si>
    <t>День 4</t>
  </si>
  <si>
    <t>Каша жидкая молочная (с маслом и сахаром) пшеничная</t>
  </si>
  <si>
    <t>54-23к</t>
  </si>
  <si>
    <t>Кофейный напиток с молоком</t>
  </si>
  <si>
    <t>День 5</t>
  </si>
  <si>
    <t>Чай с сахаром</t>
  </si>
  <si>
    <t>54-2гн</t>
  </si>
  <si>
    <t>День 6</t>
  </si>
  <si>
    <t>Суп молочный с макаронными изделиями</t>
  </si>
  <si>
    <t>54-19к</t>
  </si>
  <si>
    <t xml:space="preserve">Ватрушка с творогом </t>
  </si>
  <si>
    <t>День 7</t>
  </si>
  <si>
    <t>Бутерброд с сыром</t>
  </si>
  <si>
    <t>Какао на молоке</t>
  </si>
  <si>
    <t>День 8</t>
  </si>
  <si>
    <t>54-1к</t>
  </si>
  <si>
    <t>194</t>
  </si>
  <si>
    <t>День 9</t>
  </si>
  <si>
    <t>День 10</t>
  </si>
  <si>
    <t>Каша "Дружба" (с маслом и сахаром)</t>
  </si>
  <si>
    <t>54-16к</t>
  </si>
  <si>
    <t>54-2г</t>
  </si>
  <si>
    <t>ОБЕД</t>
  </si>
  <si>
    <t>Огурец соленый</t>
  </si>
  <si>
    <t>54-8с</t>
  </si>
  <si>
    <t>Макароны отварные</t>
  </si>
  <si>
    <t>ИТОГО ЗА ОБЕД</t>
  </si>
  <si>
    <t>ИТОГО ЗА ДЕНЬ:</t>
  </si>
  <si>
    <t>Салат из свеклы с маслом растит.</t>
  </si>
  <si>
    <t>Суп крестьянский с крупой</t>
  </si>
  <si>
    <t>54-25м</t>
  </si>
  <si>
    <t>Каша гречневая</t>
  </si>
  <si>
    <t>54-4г</t>
  </si>
  <si>
    <t>Хлеб пшенично-ржаной</t>
  </si>
  <si>
    <t>Салат из белокочанной капусты с морковью</t>
  </si>
  <si>
    <t>54-8з</t>
  </si>
  <si>
    <t>Рыба тушеная в томате с овощами</t>
  </si>
  <si>
    <t>54-11р</t>
  </si>
  <si>
    <t>Морковь отварная дольками</t>
  </si>
  <si>
    <t>54-27з</t>
  </si>
  <si>
    <t>54-19с</t>
  </si>
  <si>
    <t>54-28з</t>
  </si>
  <si>
    <t>Тефтели  с соусом</t>
  </si>
  <si>
    <t>54-16м</t>
  </si>
  <si>
    <t>54-12г</t>
  </si>
  <si>
    <t>Горошница</t>
  </si>
  <si>
    <t>Компот из сушеных плодов</t>
  </si>
  <si>
    <t>Плов из птицы</t>
  </si>
  <si>
    <t>54-12м</t>
  </si>
  <si>
    <t>Щи из свежей капусты со сметаной</t>
  </si>
  <si>
    <t>54-1с</t>
  </si>
  <si>
    <t>Свекла отварная</t>
  </si>
  <si>
    <t>Суп лапша домашняя</t>
  </si>
  <si>
    <t>Котлета рыбная любительская с соус</t>
  </si>
  <si>
    <t>54-5г</t>
  </si>
  <si>
    <t>ИТОГО ЗА ВЕСЬ ПЕРИОД:</t>
  </si>
  <si>
    <t>СРЕДНЕЕ ЗНАЧЕНИЕ ЗА ПЕРИОД:</t>
  </si>
  <si>
    <t xml:space="preserve">Дети ОВЗ 7-11лет </t>
  </si>
  <si>
    <t>Каша вязкая молочная пшенная</t>
  </si>
  <si>
    <t xml:space="preserve">Борщ сибирский со сметаной </t>
  </si>
  <si>
    <t>Котлета с соусом</t>
  </si>
  <si>
    <t>54-4м</t>
  </si>
  <si>
    <t xml:space="preserve">Каша перловая вязкая </t>
  </si>
  <si>
    <t>АКТ</t>
  </si>
  <si>
    <t>Курица тушенная с морковью</t>
  </si>
  <si>
    <t>Каша вязкая молочная кукурузная</t>
  </si>
  <si>
    <t>Суп гороховый</t>
  </si>
  <si>
    <t>54-14р</t>
  </si>
  <si>
    <t>Пюре картофельное</t>
  </si>
  <si>
    <t>54-11г</t>
  </si>
  <si>
    <t>Печень по-строгановски</t>
  </si>
  <si>
    <t>Компот из свежих плодов</t>
  </si>
  <si>
    <t>Каша вязкая молочная овсяная с изюмом</t>
  </si>
  <si>
    <t>54-10к</t>
  </si>
  <si>
    <t>Суп с рыбными консервами</t>
  </si>
  <si>
    <t>54-12с</t>
  </si>
  <si>
    <t>Каша пшенная вязкая</t>
  </si>
  <si>
    <t xml:space="preserve">Чай с сахаром </t>
  </si>
  <si>
    <t>Рассольник ленинградский со сметаной</t>
  </si>
  <si>
    <t>54-4с</t>
  </si>
  <si>
    <t>Каша вязкая ячневая</t>
  </si>
  <si>
    <t>Салат из свежей капусты с зеленым горошком</t>
  </si>
  <si>
    <t>Рис припущеный</t>
  </si>
  <si>
    <t>54-6г</t>
  </si>
  <si>
    <t>Чай с облепихой</t>
  </si>
  <si>
    <t>Каша жидкая молочная (с маслом и сахаром) ячневая</t>
  </si>
  <si>
    <t>54-11с</t>
  </si>
  <si>
    <t>Каша вязкая молочная рисовая</t>
  </si>
  <si>
    <t>Чай с клубникой</t>
  </si>
  <si>
    <t>Суп картофельный с клецками</t>
  </si>
  <si>
    <t>54-6с</t>
  </si>
  <si>
    <t>54-21гн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</si>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</sst>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24">
    <xf numFmtId="0" fontId="0" fillId="0" borderId="0" xfId="0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1" fontId="3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3" fillId="2" borderId="3" xfId="0" applyFont="1" applyFill="1" applyBorder="1"/>
    <xf numFmtId="0" fontId="3" fillId="2" borderId="10" xfId="0" applyFont="1" applyFill="1" applyBorder="1"/>
    <xf numFmtId="0" fontId="3" fillId="2" borderId="11" xfId="0" applyFont="1" applyFill="1" applyBorder="1" applyAlignment="1">
      <alignment horizontal="left" vertical="top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2" fillId="2" borderId="13" xfId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1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/>
    <xf numFmtId="0" fontId="3" fillId="2" borderId="30" xfId="0" applyFont="1" applyFill="1" applyBorder="1" applyAlignment="1">
      <alignment horizontal="left" vertical="top"/>
    </xf>
    <xf numFmtId="0" fontId="3" fillId="2" borderId="31" xfId="0" applyFont="1" applyFill="1" applyBorder="1" applyAlignment="1">
      <alignment horizontal="left" vertical="top"/>
    </xf>
    <xf numFmtId="0" fontId="3" fillId="2" borderId="3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20" xfId="0" applyFont="1" applyFill="1" applyBorder="1"/>
    <xf numFmtId="0" fontId="3" fillId="2" borderId="8" xfId="0" applyFont="1" applyFill="1" applyBorder="1"/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2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16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>
      <alignment horizontal="left" wrapText="1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34" xfId="0" applyFont="1" applyFill="1" applyBorder="1" applyAlignment="1">
      <alignment horizontal="left" vertical="top"/>
    </xf>
    <xf numFmtId="0" fontId="3" fillId="2" borderId="35" xfId="0" applyFont="1" applyFill="1" applyBorder="1" applyAlignment="1">
      <alignment horizontal="left" vertical="top"/>
    </xf>
    <xf numFmtId="2" fontId="3" fillId="2" borderId="12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36" xfId="0" applyFont="1" applyFill="1" applyBorder="1" applyAlignment="1">
      <alignment horizontal="left" vertical="top"/>
    </xf>
    <xf numFmtId="0" fontId="3" fillId="2" borderId="37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/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sqref="A1:XFD1048576"/>
    </sheetView>
  </sheetViews>
  <sheetFormatPr defaultRowHeight="15" x14ac:dyDescent="0.25"/>
  <cols>
    <col min="2" max="2" width="33.85546875" customWidth="1"/>
    <col min="3" max="3" width="10" customWidth="1"/>
    <col min="4" max="4" width="11.5703125" customWidth="1"/>
    <col min="5" max="5" width="11.85546875" customWidth="1"/>
    <col min="6" max="6" width="11.5703125" customWidth="1"/>
    <col min="7" max="8" width="13.42578125" customWidth="1"/>
  </cols>
  <sheetData>
    <row r="1" spans="1:8" ht="15" customHeight="1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5"/>
      <c r="B2" s="6"/>
      <c r="C2" s="7"/>
      <c r="D2" s="8"/>
      <c r="E2" s="8"/>
      <c r="F2" s="8"/>
      <c r="G2" s="9"/>
      <c r="H2" s="9"/>
    </row>
    <row r="3" spans="1:8" ht="51" x14ac:dyDescent="0.25">
      <c r="A3" s="5" t="s">
        <v>1</v>
      </c>
      <c r="B3" s="6" t="s">
        <v>84</v>
      </c>
      <c r="C3" s="7"/>
      <c r="D3" s="8"/>
      <c r="E3" s="8"/>
      <c r="F3" s="8"/>
      <c r="G3" s="9"/>
      <c r="H3" s="9"/>
    </row>
    <row r="4" spans="1:8" ht="9.75" customHeight="1" thickBot="1" x14ac:dyDescent="0.3">
      <c r="A4" s="10"/>
      <c r="B4" s="6"/>
      <c r="C4" s="7"/>
      <c r="D4" s="8"/>
      <c r="E4" s="8"/>
      <c r="F4" s="8"/>
      <c r="G4" s="9"/>
      <c r="H4" s="9"/>
    </row>
    <row r="5" spans="1:8" ht="15" customHeight="1" x14ac:dyDescent="0.25">
      <c r="A5" s="11" t="s">
        <v>2</v>
      </c>
      <c r="B5" s="12" t="s">
        <v>3</v>
      </c>
      <c r="C5" s="13" t="s">
        <v>4</v>
      </c>
      <c r="D5" s="14" t="s">
        <v>5</v>
      </c>
      <c r="E5" s="14"/>
      <c r="F5" s="14"/>
      <c r="G5" s="15" t="s">
        <v>6</v>
      </c>
      <c r="H5" s="16" t="s">
        <v>7</v>
      </c>
    </row>
    <row r="6" spans="1:8" ht="36" customHeight="1" thickBot="1" x14ac:dyDescent="0.3">
      <c r="A6" s="17"/>
      <c r="B6" s="18"/>
      <c r="C6" s="19"/>
      <c r="D6" s="20" t="s">
        <v>8</v>
      </c>
      <c r="E6" s="20" t="s">
        <v>9</v>
      </c>
      <c r="F6" s="20" t="s">
        <v>10</v>
      </c>
      <c r="G6" s="21"/>
      <c r="H6" s="22"/>
    </row>
    <row r="7" spans="1:8" ht="15.75" thickBot="1" x14ac:dyDescent="0.3">
      <c r="A7" s="23" t="s">
        <v>11</v>
      </c>
      <c r="B7" s="24"/>
      <c r="C7" s="24"/>
      <c r="D7" s="24"/>
      <c r="E7" s="24"/>
      <c r="F7" s="24"/>
      <c r="G7" s="24"/>
      <c r="H7" s="25"/>
    </row>
    <row r="8" spans="1:8" x14ac:dyDescent="0.25">
      <c r="A8" s="26" t="s">
        <v>12</v>
      </c>
      <c r="B8" s="27" t="s">
        <v>85</v>
      </c>
      <c r="C8" s="28">
        <v>200</v>
      </c>
      <c r="D8" s="28">
        <v>9.42</v>
      </c>
      <c r="E8" s="28">
        <v>7.83</v>
      </c>
      <c r="F8" s="28">
        <v>8.4</v>
      </c>
      <c r="G8" s="28">
        <v>286.87</v>
      </c>
      <c r="H8" s="29" t="s">
        <v>13</v>
      </c>
    </row>
    <row r="9" spans="1:8" x14ac:dyDescent="0.25">
      <c r="A9" s="26"/>
      <c r="B9" s="1" t="s">
        <v>14</v>
      </c>
      <c r="C9" s="2">
        <v>200</v>
      </c>
      <c r="D9" s="2">
        <v>0</v>
      </c>
      <c r="E9" s="2">
        <v>0</v>
      </c>
      <c r="F9" s="2">
        <v>12</v>
      </c>
      <c r="G9" s="2">
        <v>51</v>
      </c>
      <c r="H9" s="30" t="s">
        <v>15</v>
      </c>
    </row>
    <row r="10" spans="1:8" ht="15.75" thickBot="1" x14ac:dyDescent="0.3">
      <c r="A10" s="31"/>
      <c r="B10" s="32" t="s">
        <v>16</v>
      </c>
      <c r="C10" s="33">
        <v>50</v>
      </c>
      <c r="D10" s="34">
        <v>3.95</v>
      </c>
      <c r="E10" s="34">
        <v>0.5</v>
      </c>
      <c r="F10" s="34">
        <v>24.15</v>
      </c>
      <c r="G10" s="33">
        <v>117.5</v>
      </c>
      <c r="H10" s="35" t="s">
        <v>17</v>
      </c>
    </row>
    <row r="11" spans="1:8" ht="15.75" thickBot="1" x14ac:dyDescent="0.3">
      <c r="A11" s="36" t="s">
        <v>18</v>
      </c>
      <c r="B11" s="37"/>
      <c r="C11" s="38">
        <f>SUM(C8:C10)</f>
        <v>450</v>
      </c>
      <c r="D11" s="38">
        <f t="shared" ref="D11:G11" si="0">SUM(D8:D10)</f>
        <v>13.370000000000001</v>
      </c>
      <c r="E11" s="38">
        <f t="shared" si="0"/>
        <v>8.33</v>
      </c>
      <c r="F11" s="38">
        <f t="shared" si="0"/>
        <v>44.55</v>
      </c>
      <c r="G11" s="38">
        <f t="shared" si="0"/>
        <v>455.37</v>
      </c>
      <c r="H11" s="39"/>
    </row>
    <row r="12" spans="1:8" x14ac:dyDescent="0.25">
      <c r="A12" s="40" t="s">
        <v>49</v>
      </c>
      <c r="B12" s="41" t="s">
        <v>50</v>
      </c>
      <c r="C12" s="42">
        <v>60</v>
      </c>
      <c r="D12" s="43">
        <v>1</v>
      </c>
      <c r="E12" s="42">
        <v>5</v>
      </c>
      <c r="F12" s="42">
        <v>8</v>
      </c>
      <c r="G12" s="42">
        <v>6</v>
      </c>
      <c r="H12" s="44">
        <v>8</v>
      </c>
    </row>
    <row r="13" spans="1:8" x14ac:dyDescent="0.25">
      <c r="A13" s="26"/>
      <c r="B13" s="45" t="s">
        <v>86</v>
      </c>
      <c r="C13" s="46">
        <v>200</v>
      </c>
      <c r="D13" s="46">
        <v>5.3</v>
      </c>
      <c r="E13" s="46">
        <v>7.1</v>
      </c>
      <c r="F13" s="46">
        <v>18</v>
      </c>
      <c r="G13" s="46">
        <v>159.47</v>
      </c>
      <c r="H13" s="47" t="s">
        <v>67</v>
      </c>
    </row>
    <row r="14" spans="1:8" x14ac:dyDescent="0.25">
      <c r="A14" s="26"/>
      <c r="B14" s="48" t="s">
        <v>87</v>
      </c>
      <c r="C14" s="49">
        <v>100</v>
      </c>
      <c r="D14" s="49">
        <v>12</v>
      </c>
      <c r="E14" s="49">
        <v>12</v>
      </c>
      <c r="F14" s="49">
        <v>23</v>
      </c>
      <c r="G14" s="49">
        <v>255</v>
      </c>
      <c r="H14" s="50" t="s">
        <v>88</v>
      </c>
    </row>
    <row r="15" spans="1:8" x14ac:dyDescent="0.25">
      <c r="A15" s="26"/>
      <c r="B15" s="48" t="s">
        <v>89</v>
      </c>
      <c r="C15" s="49">
        <v>150</v>
      </c>
      <c r="D15" s="49">
        <v>5.89</v>
      </c>
      <c r="E15" s="49">
        <v>7.29</v>
      </c>
      <c r="F15" s="49">
        <v>42.29</v>
      </c>
      <c r="G15" s="49">
        <v>248.3</v>
      </c>
      <c r="H15" s="50" t="s">
        <v>81</v>
      </c>
    </row>
    <row r="16" spans="1:8" x14ac:dyDescent="0.25">
      <c r="A16" s="26"/>
      <c r="B16" s="48" t="s">
        <v>14</v>
      </c>
      <c r="C16" s="49">
        <v>200</v>
      </c>
      <c r="D16" s="49">
        <v>0</v>
      </c>
      <c r="E16" s="49">
        <v>0</v>
      </c>
      <c r="F16" s="49">
        <v>12</v>
      </c>
      <c r="G16" s="49">
        <v>51</v>
      </c>
      <c r="H16" s="50" t="s">
        <v>15</v>
      </c>
    </row>
    <row r="17" spans="1:8" x14ac:dyDescent="0.25">
      <c r="A17" s="26"/>
      <c r="B17" s="51"/>
      <c r="C17" s="52"/>
      <c r="D17" s="52"/>
      <c r="E17" s="52"/>
      <c r="F17" s="52"/>
      <c r="G17" s="52"/>
      <c r="H17" s="53"/>
    </row>
    <row r="18" spans="1:8" ht="15.75" thickBot="1" x14ac:dyDescent="0.3">
      <c r="A18" s="31"/>
      <c r="B18" s="54" t="s">
        <v>60</v>
      </c>
      <c r="C18" s="55">
        <v>40</v>
      </c>
      <c r="D18" s="55">
        <v>3.24</v>
      </c>
      <c r="E18" s="55">
        <v>1.36</v>
      </c>
      <c r="F18" s="55">
        <v>16.88</v>
      </c>
      <c r="G18" s="55">
        <v>88</v>
      </c>
      <c r="H18" s="56" t="s">
        <v>90</v>
      </c>
    </row>
    <row r="19" spans="1:8" ht="15.75" thickBot="1" x14ac:dyDescent="0.3">
      <c r="A19" s="36" t="s">
        <v>53</v>
      </c>
      <c r="B19" s="37"/>
      <c r="C19" s="38">
        <f>SUM(C12:C18)</f>
        <v>750</v>
      </c>
      <c r="D19" s="38">
        <f t="shared" ref="D19:G19" si="1">SUM(D12:D18)</f>
        <v>27.43</v>
      </c>
      <c r="E19" s="38">
        <f t="shared" si="1"/>
        <v>32.75</v>
      </c>
      <c r="F19" s="38">
        <f t="shared" si="1"/>
        <v>120.16999999999999</v>
      </c>
      <c r="G19" s="38">
        <f t="shared" si="1"/>
        <v>807.77</v>
      </c>
      <c r="H19" s="39"/>
    </row>
    <row r="20" spans="1:8" ht="15.75" thickBot="1" x14ac:dyDescent="0.3">
      <c r="A20" s="57" t="s">
        <v>54</v>
      </c>
      <c r="B20" s="58"/>
      <c r="C20" s="59">
        <f>C19+C11</f>
        <v>1200</v>
      </c>
      <c r="D20" s="59">
        <f t="shared" ref="D20:G20" si="2">D19+D11</f>
        <v>40.799999999999997</v>
      </c>
      <c r="E20" s="59">
        <f t="shared" si="2"/>
        <v>41.08</v>
      </c>
      <c r="F20" s="59">
        <f t="shared" si="2"/>
        <v>164.71999999999997</v>
      </c>
      <c r="G20" s="59">
        <f t="shared" si="2"/>
        <v>1263.1399999999999</v>
      </c>
      <c r="H20" s="60"/>
    </row>
    <row r="21" spans="1:8" x14ac:dyDescent="0.25">
      <c r="A21" s="61" t="s">
        <v>19</v>
      </c>
      <c r="B21" s="62"/>
      <c r="C21" s="62"/>
      <c r="D21" s="62"/>
      <c r="E21" s="62"/>
      <c r="F21" s="62"/>
      <c r="G21" s="62"/>
      <c r="H21" s="63"/>
    </row>
    <row r="22" spans="1:8" x14ac:dyDescent="0.25">
      <c r="A22" s="26" t="s">
        <v>12</v>
      </c>
      <c r="B22" s="64" t="s">
        <v>20</v>
      </c>
      <c r="C22" s="65">
        <v>250</v>
      </c>
      <c r="D22" s="66">
        <v>7.5</v>
      </c>
      <c r="E22" s="66">
        <v>11.73</v>
      </c>
      <c r="F22" s="66">
        <v>47.04</v>
      </c>
      <c r="G22" s="65">
        <v>270.8</v>
      </c>
      <c r="H22" s="67" t="s">
        <v>21</v>
      </c>
    </row>
    <row r="23" spans="1:8" x14ac:dyDescent="0.25">
      <c r="A23" s="26"/>
      <c r="B23" s="64" t="s">
        <v>22</v>
      </c>
      <c r="C23" s="65">
        <v>200</v>
      </c>
      <c r="D23" s="66">
        <v>3.16</v>
      </c>
      <c r="E23" s="66">
        <v>2.67</v>
      </c>
      <c r="F23" s="66">
        <v>15.95</v>
      </c>
      <c r="G23" s="65">
        <v>100.6</v>
      </c>
      <c r="H23" s="67">
        <v>379</v>
      </c>
    </row>
    <row r="24" spans="1:8" x14ac:dyDescent="0.25">
      <c r="A24" s="26"/>
      <c r="B24" s="64" t="s">
        <v>16</v>
      </c>
      <c r="C24" s="68">
        <v>50</v>
      </c>
      <c r="D24" s="66">
        <v>3.95</v>
      </c>
      <c r="E24" s="66">
        <v>0.5</v>
      </c>
      <c r="F24" s="66">
        <v>24.15</v>
      </c>
      <c r="G24" s="65">
        <v>117.5</v>
      </c>
      <c r="H24" s="67" t="s">
        <v>17</v>
      </c>
    </row>
    <row r="25" spans="1:8" x14ac:dyDescent="0.25">
      <c r="A25" s="26" t="s">
        <v>18</v>
      </c>
      <c r="B25" s="69"/>
      <c r="C25" s="70">
        <f>SUM(C22:C24)</f>
        <v>500</v>
      </c>
      <c r="D25" s="70">
        <f t="shared" ref="D25:G25" si="3">SUM(D22:D24)</f>
        <v>14.61</v>
      </c>
      <c r="E25" s="70">
        <f t="shared" si="3"/>
        <v>14.9</v>
      </c>
      <c r="F25" s="70">
        <f t="shared" si="3"/>
        <v>87.139999999999986</v>
      </c>
      <c r="G25" s="70">
        <f t="shared" si="3"/>
        <v>488.9</v>
      </c>
      <c r="H25" s="71"/>
    </row>
    <row r="26" spans="1:8" x14ac:dyDescent="0.25">
      <c r="A26" s="26" t="s">
        <v>49</v>
      </c>
      <c r="B26" s="41" t="s">
        <v>55</v>
      </c>
      <c r="C26" s="72">
        <v>60</v>
      </c>
      <c r="D26" s="72">
        <v>1.32</v>
      </c>
      <c r="E26" s="72">
        <v>4.3</v>
      </c>
      <c r="F26" s="72">
        <v>6.77</v>
      </c>
      <c r="G26" s="72">
        <v>77</v>
      </c>
      <c r="H26" s="73" t="s">
        <v>68</v>
      </c>
    </row>
    <row r="27" spans="1:8" x14ac:dyDescent="0.25">
      <c r="A27" s="26"/>
      <c r="B27" s="48" t="s">
        <v>79</v>
      </c>
      <c r="C27" s="49">
        <v>200</v>
      </c>
      <c r="D27" s="49">
        <v>4</v>
      </c>
      <c r="E27" s="49">
        <v>7</v>
      </c>
      <c r="F27" s="49">
        <v>17</v>
      </c>
      <c r="G27" s="49">
        <v>169.3</v>
      </c>
      <c r="H27" s="50">
        <v>113</v>
      </c>
    </row>
    <row r="28" spans="1:8" x14ac:dyDescent="0.25">
      <c r="A28" s="26"/>
      <c r="B28" s="64" t="s">
        <v>91</v>
      </c>
      <c r="C28" s="68">
        <v>100</v>
      </c>
      <c r="D28" s="66">
        <v>14.1</v>
      </c>
      <c r="E28" s="66">
        <v>8.6999999999999993</v>
      </c>
      <c r="F28" s="66">
        <f>5.28/120*100</f>
        <v>4.4000000000000004</v>
      </c>
      <c r="G28" s="65">
        <v>151.68</v>
      </c>
      <c r="H28" s="74" t="s">
        <v>57</v>
      </c>
    </row>
    <row r="29" spans="1:8" x14ac:dyDescent="0.25">
      <c r="A29" s="26"/>
      <c r="B29" s="48" t="s">
        <v>58</v>
      </c>
      <c r="C29" s="49">
        <v>150</v>
      </c>
      <c r="D29" s="49">
        <v>5</v>
      </c>
      <c r="E29" s="49">
        <v>7</v>
      </c>
      <c r="F29" s="49">
        <v>36</v>
      </c>
      <c r="G29" s="49">
        <v>180</v>
      </c>
      <c r="H29" s="50" t="s">
        <v>59</v>
      </c>
    </row>
    <row r="30" spans="1:8" x14ac:dyDescent="0.25">
      <c r="A30" s="26"/>
      <c r="B30" s="48" t="s">
        <v>73</v>
      </c>
      <c r="C30" s="49">
        <v>200</v>
      </c>
      <c r="D30" s="49">
        <v>0.5</v>
      </c>
      <c r="E30" s="49">
        <v>0</v>
      </c>
      <c r="F30" s="49">
        <v>19.8</v>
      </c>
      <c r="G30" s="49">
        <v>81</v>
      </c>
      <c r="H30" s="50">
        <v>349</v>
      </c>
    </row>
    <row r="31" spans="1:8" x14ac:dyDescent="0.25">
      <c r="A31" s="26"/>
      <c r="B31" s="51"/>
      <c r="C31" s="52"/>
      <c r="D31" s="52"/>
      <c r="E31" s="52"/>
      <c r="F31" s="52"/>
      <c r="G31" s="52"/>
      <c r="H31" s="53"/>
    </row>
    <row r="32" spans="1:8" ht="15.75" thickBot="1" x14ac:dyDescent="0.3">
      <c r="A32" s="31"/>
      <c r="B32" s="54" t="s">
        <v>60</v>
      </c>
      <c r="C32" s="55">
        <v>40</v>
      </c>
      <c r="D32" s="55">
        <v>3.24</v>
      </c>
      <c r="E32" s="55">
        <v>1.36</v>
      </c>
      <c r="F32" s="55">
        <v>16.88</v>
      </c>
      <c r="G32" s="55">
        <v>88</v>
      </c>
      <c r="H32" s="56" t="s">
        <v>90</v>
      </c>
    </row>
    <row r="33" spans="1:8" ht="15.75" thickBot="1" x14ac:dyDescent="0.3">
      <c r="A33" s="36" t="s">
        <v>53</v>
      </c>
      <c r="B33" s="37"/>
      <c r="C33" s="38">
        <f>SUM(C26:C32)</f>
        <v>750</v>
      </c>
      <c r="D33" s="38">
        <f t="shared" ref="D33:G33" si="4">SUM(D26:D32)</f>
        <v>28.160000000000004</v>
      </c>
      <c r="E33" s="38">
        <f t="shared" si="4"/>
        <v>28.36</v>
      </c>
      <c r="F33" s="38">
        <f t="shared" si="4"/>
        <v>100.85</v>
      </c>
      <c r="G33" s="38">
        <f t="shared" si="4"/>
        <v>746.98</v>
      </c>
      <c r="H33" s="39"/>
    </row>
    <row r="34" spans="1:8" ht="15.75" thickBot="1" x14ac:dyDescent="0.3">
      <c r="A34" s="57" t="s">
        <v>54</v>
      </c>
      <c r="B34" s="58"/>
      <c r="C34" s="59">
        <f>C33+C25</f>
        <v>1250</v>
      </c>
      <c r="D34" s="59">
        <f t="shared" ref="D34:G34" si="5">D33+D25</f>
        <v>42.77</v>
      </c>
      <c r="E34" s="59">
        <f t="shared" si="5"/>
        <v>43.26</v>
      </c>
      <c r="F34" s="59">
        <f t="shared" si="5"/>
        <v>187.98999999999998</v>
      </c>
      <c r="G34" s="59">
        <f t="shared" si="5"/>
        <v>1235.8800000000001</v>
      </c>
      <c r="H34" s="60"/>
    </row>
    <row r="35" spans="1:8" x14ac:dyDescent="0.25">
      <c r="A35" s="61" t="s">
        <v>23</v>
      </c>
      <c r="B35" s="62"/>
      <c r="C35" s="62"/>
      <c r="D35" s="62"/>
      <c r="E35" s="62"/>
      <c r="F35" s="62"/>
      <c r="G35" s="62"/>
      <c r="H35" s="63"/>
    </row>
    <row r="36" spans="1:8" x14ac:dyDescent="0.25">
      <c r="A36" s="26" t="s">
        <v>12</v>
      </c>
      <c r="B36" s="64" t="s">
        <v>92</v>
      </c>
      <c r="C36" s="65">
        <v>250</v>
      </c>
      <c r="D36" s="66">
        <v>10.95</v>
      </c>
      <c r="E36" s="66">
        <v>13.95</v>
      </c>
      <c r="F36" s="66">
        <v>51</v>
      </c>
      <c r="G36" s="65">
        <v>373.5</v>
      </c>
      <c r="H36" s="67" t="s">
        <v>24</v>
      </c>
    </row>
    <row r="37" spans="1:8" x14ac:dyDescent="0.25">
      <c r="A37" s="26"/>
      <c r="B37" s="48" t="s">
        <v>25</v>
      </c>
      <c r="C37" s="49">
        <v>200</v>
      </c>
      <c r="D37" s="49">
        <v>0</v>
      </c>
      <c r="E37" s="49">
        <v>0</v>
      </c>
      <c r="F37" s="49">
        <v>8</v>
      </c>
      <c r="G37" s="49">
        <v>56</v>
      </c>
      <c r="H37" s="50" t="s">
        <v>26</v>
      </c>
    </row>
    <row r="38" spans="1:8" ht="15.75" thickBot="1" x14ac:dyDescent="0.3">
      <c r="A38" s="31"/>
      <c r="B38" s="32" t="s">
        <v>16</v>
      </c>
      <c r="C38" s="33">
        <v>50</v>
      </c>
      <c r="D38" s="34">
        <v>3.95</v>
      </c>
      <c r="E38" s="34">
        <v>0.5</v>
      </c>
      <c r="F38" s="34">
        <v>24.15</v>
      </c>
      <c r="G38" s="33">
        <v>117</v>
      </c>
      <c r="H38" s="35" t="s">
        <v>17</v>
      </c>
    </row>
    <row r="39" spans="1:8" ht="15.75" thickBot="1" x14ac:dyDescent="0.3">
      <c r="A39" s="36" t="s">
        <v>18</v>
      </c>
      <c r="B39" s="37"/>
      <c r="C39" s="38">
        <f>SUM(C36:C38)</f>
        <v>500</v>
      </c>
      <c r="D39" s="38">
        <f t="shared" ref="D39:G39" si="6">SUM(D36:D38)</f>
        <v>14.899999999999999</v>
      </c>
      <c r="E39" s="38">
        <f t="shared" si="6"/>
        <v>14.45</v>
      </c>
      <c r="F39" s="38">
        <f t="shared" si="6"/>
        <v>83.15</v>
      </c>
      <c r="G39" s="38">
        <f t="shared" si="6"/>
        <v>546.5</v>
      </c>
      <c r="H39" s="39"/>
    </row>
    <row r="40" spans="1:8" x14ac:dyDescent="0.25">
      <c r="A40" s="57" t="s">
        <v>49</v>
      </c>
      <c r="B40" s="41" t="s">
        <v>65</v>
      </c>
      <c r="C40" s="42">
        <v>60</v>
      </c>
      <c r="D40" s="42">
        <v>0.8</v>
      </c>
      <c r="E40" s="42">
        <v>2</v>
      </c>
      <c r="F40" s="42">
        <v>14.1</v>
      </c>
      <c r="G40" s="42">
        <v>37.6</v>
      </c>
      <c r="H40" s="44" t="s">
        <v>66</v>
      </c>
    </row>
    <row r="41" spans="1:8" ht="15.75" thickBot="1" x14ac:dyDescent="0.3">
      <c r="A41" s="57"/>
      <c r="B41" s="54" t="s">
        <v>93</v>
      </c>
      <c r="C41" s="75">
        <v>200</v>
      </c>
      <c r="D41" s="76">
        <v>0.64</v>
      </c>
      <c r="E41" s="76">
        <v>3.04</v>
      </c>
      <c r="F41" s="76">
        <v>10.86</v>
      </c>
      <c r="G41" s="75">
        <v>133.13999999999999</v>
      </c>
      <c r="H41" s="77" t="s">
        <v>51</v>
      </c>
    </row>
    <row r="42" spans="1:8" x14ac:dyDescent="0.25">
      <c r="A42" s="57"/>
      <c r="B42" s="27" t="s">
        <v>52</v>
      </c>
      <c r="C42" s="28">
        <v>150</v>
      </c>
      <c r="D42" s="28">
        <v>4</v>
      </c>
      <c r="E42" s="28">
        <v>6</v>
      </c>
      <c r="F42" s="28">
        <v>29.6</v>
      </c>
      <c r="G42" s="28">
        <v>225.8</v>
      </c>
      <c r="H42" s="50" t="s">
        <v>48</v>
      </c>
    </row>
    <row r="43" spans="1:8" ht="25.5" x14ac:dyDescent="0.25">
      <c r="A43" s="57"/>
      <c r="B43" s="48" t="s">
        <v>80</v>
      </c>
      <c r="C43" s="49">
        <v>100</v>
      </c>
      <c r="D43" s="49">
        <v>11</v>
      </c>
      <c r="E43" s="49">
        <v>11</v>
      </c>
      <c r="F43" s="49">
        <v>22.5</v>
      </c>
      <c r="G43" s="49">
        <v>164.3</v>
      </c>
      <c r="H43" s="50" t="s">
        <v>94</v>
      </c>
    </row>
    <row r="44" spans="1:8" x14ac:dyDescent="0.25">
      <c r="A44" s="57"/>
      <c r="B44" s="48" t="s">
        <v>25</v>
      </c>
      <c r="C44" s="49">
        <v>200</v>
      </c>
      <c r="D44" s="49">
        <v>0</v>
      </c>
      <c r="E44" s="49">
        <v>0</v>
      </c>
      <c r="F44" s="49">
        <v>8</v>
      </c>
      <c r="G44" s="49">
        <v>56</v>
      </c>
      <c r="H44" s="50" t="s">
        <v>26</v>
      </c>
    </row>
    <row r="45" spans="1:8" x14ac:dyDescent="0.25">
      <c r="A45" s="57"/>
      <c r="B45" s="78"/>
      <c r="C45" s="52"/>
      <c r="D45" s="52"/>
      <c r="E45" s="52"/>
      <c r="F45" s="52"/>
      <c r="G45" s="52"/>
      <c r="H45" s="53"/>
    </row>
    <row r="46" spans="1:8" ht="15.75" thickBot="1" x14ac:dyDescent="0.3">
      <c r="A46" s="57"/>
      <c r="B46" s="54" t="s">
        <v>60</v>
      </c>
      <c r="C46" s="55">
        <v>40</v>
      </c>
      <c r="D46" s="55">
        <v>3.24</v>
      </c>
      <c r="E46" s="55">
        <v>1.36</v>
      </c>
      <c r="F46" s="55">
        <v>16.88</v>
      </c>
      <c r="G46" s="55">
        <v>88</v>
      </c>
      <c r="H46" s="56" t="s">
        <v>90</v>
      </c>
    </row>
    <row r="47" spans="1:8" ht="15.75" thickBot="1" x14ac:dyDescent="0.3">
      <c r="A47" s="79" t="s">
        <v>53</v>
      </c>
      <c r="B47" s="80"/>
      <c r="C47" s="38">
        <f>SUM(C40:C46)</f>
        <v>750</v>
      </c>
      <c r="D47" s="38">
        <f t="shared" ref="D47:G47" si="7">SUM(D40:D46)</f>
        <v>19.68</v>
      </c>
      <c r="E47" s="38">
        <f t="shared" si="7"/>
        <v>23.4</v>
      </c>
      <c r="F47" s="38">
        <f t="shared" si="7"/>
        <v>101.94</v>
      </c>
      <c r="G47" s="38">
        <f t="shared" si="7"/>
        <v>704.83999999999992</v>
      </c>
      <c r="H47" s="39"/>
    </row>
    <row r="48" spans="1:8" ht="15.75" thickBot="1" x14ac:dyDescent="0.3">
      <c r="A48" s="57" t="s">
        <v>54</v>
      </c>
      <c r="B48" s="58"/>
      <c r="C48" s="59">
        <f>C47+C39</f>
        <v>1250</v>
      </c>
      <c r="D48" s="59">
        <f t="shared" ref="D48:G48" si="8">D47+D39</f>
        <v>34.58</v>
      </c>
      <c r="E48" s="59">
        <f t="shared" si="8"/>
        <v>37.849999999999994</v>
      </c>
      <c r="F48" s="59">
        <f t="shared" si="8"/>
        <v>185.09</v>
      </c>
      <c r="G48" s="59">
        <f t="shared" si="8"/>
        <v>1251.3399999999999</v>
      </c>
      <c r="H48" s="60"/>
    </row>
    <row r="49" spans="1:8" x14ac:dyDescent="0.25">
      <c r="A49" s="61" t="s">
        <v>27</v>
      </c>
      <c r="B49" s="62"/>
      <c r="C49" s="62"/>
      <c r="D49" s="62"/>
      <c r="E49" s="62"/>
      <c r="F49" s="62"/>
      <c r="G49" s="62"/>
      <c r="H49" s="63"/>
    </row>
    <row r="50" spans="1:8" ht="26.25" x14ac:dyDescent="0.25">
      <c r="A50" s="26" t="s">
        <v>12</v>
      </c>
      <c r="B50" s="64" t="s">
        <v>28</v>
      </c>
      <c r="C50" s="65">
        <v>255</v>
      </c>
      <c r="D50" s="66">
        <v>7.5</v>
      </c>
      <c r="E50" s="66">
        <v>11.73</v>
      </c>
      <c r="F50" s="66">
        <v>47.04</v>
      </c>
      <c r="G50" s="65">
        <v>265.57</v>
      </c>
      <c r="H50" s="67" t="s">
        <v>29</v>
      </c>
    </row>
    <row r="51" spans="1:8" x14ac:dyDescent="0.25">
      <c r="A51" s="26"/>
      <c r="B51" s="64" t="s">
        <v>30</v>
      </c>
      <c r="C51" s="65">
        <v>200</v>
      </c>
      <c r="D51" s="66">
        <v>2.84</v>
      </c>
      <c r="E51" s="66">
        <v>2.41</v>
      </c>
      <c r="F51" s="66">
        <v>14.36</v>
      </c>
      <c r="G51" s="65">
        <v>100.6</v>
      </c>
      <c r="H51" s="67">
        <v>379</v>
      </c>
    </row>
    <row r="52" spans="1:8" ht="15.75" thickBot="1" x14ac:dyDescent="0.3">
      <c r="A52" s="31"/>
      <c r="B52" s="32" t="s">
        <v>16</v>
      </c>
      <c r="C52" s="81">
        <v>50</v>
      </c>
      <c r="D52" s="34">
        <v>3.95</v>
      </c>
      <c r="E52" s="34">
        <v>0.5</v>
      </c>
      <c r="F52" s="34">
        <v>24.15</v>
      </c>
      <c r="G52" s="33">
        <v>117</v>
      </c>
      <c r="H52" s="35" t="s">
        <v>17</v>
      </c>
    </row>
    <row r="53" spans="1:8" ht="15.75" thickBot="1" x14ac:dyDescent="0.3">
      <c r="A53" s="36" t="s">
        <v>18</v>
      </c>
      <c r="B53" s="37"/>
      <c r="C53" s="38">
        <f>SUM(C50:C52)</f>
        <v>505</v>
      </c>
      <c r="D53" s="38">
        <f t="shared" ref="D53:G53" si="9">SUM(D50:D52)</f>
        <v>14.29</v>
      </c>
      <c r="E53" s="38">
        <f t="shared" si="9"/>
        <v>14.64</v>
      </c>
      <c r="F53" s="38">
        <f t="shared" si="9"/>
        <v>85.55</v>
      </c>
      <c r="G53" s="38">
        <f t="shared" si="9"/>
        <v>483.16999999999996</v>
      </c>
      <c r="H53" s="39"/>
    </row>
    <row r="54" spans="1:8" ht="25.5" x14ac:dyDescent="0.25">
      <c r="A54" s="40" t="s">
        <v>49</v>
      </c>
      <c r="B54" s="41" t="s">
        <v>61</v>
      </c>
      <c r="C54" s="42">
        <v>60</v>
      </c>
      <c r="D54" s="42">
        <v>1</v>
      </c>
      <c r="E54" s="42">
        <v>6.1</v>
      </c>
      <c r="F54" s="42">
        <v>7.8</v>
      </c>
      <c r="G54" s="42">
        <v>81.5</v>
      </c>
      <c r="H54" s="44" t="s">
        <v>62</v>
      </c>
    </row>
    <row r="55" spans="1:8" ht="15.75" thickBot="1" x14ac:dyDescent="0.3">
      <c r="A55" s="26"/>
      <c r="B55" s="45" t="s">
        <v>76</v>
      </c>
      <c r="C55" s="46">
        <v>200</v>
      </c>
      <c r="D55" s="46">
        <v>2.2999999999999998</v>
      </c>
      <c r="E55" s="46">
        <v>17</v>
      </c>
      <c r="F55" s="46">
        <v>20</v>
      </c>
      <c r="G55" s="46">
        <v>134</v>
      </c>
      <c r="H55" s="47" t="s">
        <v>77</v>
      </c>
    </row>
    <row r="56" spans="1:8" x14ac:dyDescent="0.25">
      <c r="A56" s="26"/>
      <c r="B56" s="27" t="s">
        <v>95</v>
      </c>
      <c r="C56" s="28">
        <v>150</v>
      </c>
      <c r="D56" s="28">
        <v>3.2</v>
      </c>
      <c r="E56" s="28">
        <v>5.2</v>
      </c>
      <c r="F56" s="28">
        <v>29.8</v>
      </c>
      <c r="G56" s="28">
        <v>139.4</v>
      </c>
      <c r="H56" s="50" t="s">
        <v>96</v>
      </c>
    </row>
    <row r="57" spans="1:8" x14ac:dyDescent="0.25">
      <c r="A57" s="26"/>
      <c r="B57" s="48" t="s">
        <v>97</v>
      </c>
      <c r="C57" s="49">
        <v>100</v>
      </c>
      <c r="D57" s="49">
        <v>13.4</v>
      </c>
      <c r="E57" s="49">
        <v>12.6</v>
      </c>
      <c r="F57" s="49">
        <v>5.3</v>
      </c>
      <c r="G57" s="49">
        <v>189.2</v>
      </c>
      <c r="H57" s="50" t="s">
        <v>94</v>
      </c>
    </row>
    <row r="58" spans="1:8" x14ac:dyDescent="0.25">
      <c r="A58" s="26"/>
      <c r="B58" s="48" t="s">
        <v>98</v>
      </c>
      <c r="C58" s="49">
        <v>200</v>
      </c>
      <c r="D58" s="49">
        <v>0.5</v>
      </c>
      <c r="E58" s="49">
        <v>0</v>
      </c>
      <c r="F58" s="49">
        <v>19.8</v>
      </c>
      <c r="G58" s="49">
        <v>81</v>
      </c>
      <c r="H58" s="50">
        <v>349</v>
      </c>
    </row>
    <row r="59" spans="1:8" x14ac:dyDescent="0.25">
      <c r="A59" s="26"/>
      <c r="B59" s="78"/>
      <c r="C59" s="52"/>
      <c r="D59" s="52"/>
      <c r="E59" s="52"/>
      <c r="F59" s="52"/>
      <c r="G59" s="52"/>
      <c r="H59" s="53"/>
    </row>
    <row r="60" spans="1:8" ht="15.75" thickBot="1" x14ac:dyDescent="0.3">
      <c r="A60" s="31"/>
      <c r="B60" s="54" t="s">
        <v>60</v>
      </c>
      <c r="C60" s="55">
        <v>40</v>
      </c>
      <c r="D60" s="55">
        <v>3.24</v>
      </c>
      <c r="E60" s="55">
        <v>1.36</v>
      </c>
      <c r="F60" s="55">
        <v>16.88</v>
      </c>
      <c r="G60" s="55">
        <v>88</v>
      </c>
      <c r="H60" s="56" t="s">
        <v>90</v>
      </c>
    </row>
    <row r="61" spans="1:8" ht="15.75" thickBot="1" x14ac:dyDescent="0.3">
      <c r="A61" s="79" t="s">
        <v>53</v>
      </c>
      <c r="B61" s="80"/>
      <c r="C61" s="38">
        <f>SUM(C54:C60)</f>
        <v>750</v>
      </c>
      <c r="D61" s="38">
        <f>SUM(D54:D60)</f>
        <v>23.64</v>
      </c>
      <c r="E61" s="38">
        <f>SUM(E54:E60)</f>
        <v>42.26</v>
      </c>
      <c r="F61" s="38">
        <f>SUM(F54:F60)</f>
        <v>99.58</v>
      </c>
      <c r="G61" s="38">
        <f>SUM(G54:G60)</f>
        <v>713.09999999999991</v>
      </c>
      <c r="H61" s="39"/>
    </row>
    <row r="62" spans="1:8" ht="15.75" thickBot="1" x14ac:dyDescent="0.3">
      <c r="A62" s="82" t="s">
        <v>54</v>
      </c>
      <c r="B62" s="83"/>
      <c r="C62" s="84">
        <f>C61+C53</f>
        <v>1255</v>
      </c>
      <c r="D62" s="84">
        <f>D61+D53</f>
        <v>37.93</v>
      </c>
      <c r="E62" s="84">
        <f>E61+E53</f>
        <v>56.9</v>
      </c>
      <c r="F62" s="84">
        <f>F61+F53</f>
        <v>185.13</v>
      </c>
      <c r="G62" s="84">
        <f>G61+G53</f>
        <v>1196.27</v>
      </c>
      <c r="H62" s="85"/>
    </row>
    <row r="63" spans="1:8" ht="15.75" thickBot="1" x14ac:dyDescent="0.3">
      <c r="A63" s="86" t="s">
        <v>31</v>
      </c>
      <c r="B63" s="87"/>
      <c r="C63" s="87"/>
      <c r="D63" s="87"/>
      <c r="E63" s="87"/>
      <c r="F63" s="87"/>
      <c r="G63" s="87"/>
      <c r="H63" s="88"/>
    </row>
    <row r="64" spans="1:8" ht="25.5" x14ac:dyDescent="0.25">
      <c r="A64" s="26" t="s">
        <v>12</v>
      </c>
      <c r="B64" s="27" t="s">
        <v>99</v>
      </c>
      <c r="C64" s="28">
        <v>200</v>
      </c>
      <c r="D64" s="28">
        <v>6.72</v>
      </c>
      <c r="E64" s="28">
        <v>8.64</v>
      </c>
      <c r="F64" s="28">
        <v>30.72</v>
      </c>
      <c r="G64" s="28">
        <v>227.12</v>
      </c>
      <c r="H64" s="29" t="s">
        <v>100</v>
      </c>
    </row>
    <row r="65" spans="1:8" x14ac:dyDescent="0.25">
      <c r="A65" s="26"/>
      <c r="B65" s="64" t="s">
        <v>32</v>
      </c>
      <c r="C65" s="65">
        <v>200</v>
      </c>
      <c r="D65" s="66">
        <v>0</v>
      </c>
      <c r="E65" s="66">
        <v>0</v>
      </c>
      <c r="F65" s="66">
        <v>10.199999999999999</v>
      </c>
      <c r="G65" s="65">
        <v>26.8</v>
      </c>
      <c r="H65" s="67" t="s">
        <v>33</v>
      </c>
    </row>
    <row r="66" spans="1:8" ht="15.75" thickBot="1" x14ac:dyDescent="0.3">
      <c r="A66" s="31"/>
      <c r="B66" s="32" t="s">
        <v>16</v>
      </c>
      <c r="C66" s="33">
        <v>50</v>
      </c>
      <c r="D66" s="34">
        <v>3.95</v>
      </c>
      <c r="E66" s="34">
        <v>0.5</v>
      </c>
      <c r="F66" s="34">
        <v>24.15</v>
      </c>
      <c r="G66" s="33">
        <v>117</v>
      </c>
      <c r="H66" s="35" t="s">
        <v>17</v>
      </c>
    </row>
    <row r="67" spans="1:8" ht="15.75" thickBot="1" x14ac:dyDescent="0.3">
      <c r="A67" s="79" t="s">
        <v>18</v>
      </c>
      <c r="B67" s="80"/>
      <c r="C67" s="38">
        <f>SUM(C64:C66)</f>
        <v>450</v>
      </c>
      <c r="D67" s="38">
        <f t="shared" ref="D67:G67" si="10">SUM(D64:D66)</f>
        <v>10.67</v>
      </c>
      <c r="E67" s="38">
        <f t="shared" si="10"/>
        <v>9.14</v>
      </c>
      <c r="F67" s="38">
        <f t="shared" si="10"/>
        <v>65.069999999999993</v>
      </c>
      <c r="G67" s="38">
        <f t="shared" si="10"/>
        <v>370.92</v>
      </c>
      <c r="H67" s="39"/>
    </row>
    <row r="68" spans="1:8" x14ac:dyDescent="0.25">
      <c r="A68" s="40" t="s">
        <v>49</v>
      </c>
      <c r="B68" s="41" t="s">
        <v>50</v>
      </c>
      <c r="C68" s="42">
        <v>60</v>
      </c>
      <c r="D68" s="42">
        <v>0.1</v>
      </c>
      <c r="E68" s="42">
        <v>0.1</v>
      </c>
      <c r="F68" s="42">
        <v>2</v>
      </c>
      <c r="G68" s="42">
        <v>6</v>
      </c>
      <c r="H68" s="44">
        <v>8</v>
      </c>
    </row>
    <row r="69" spans="1:8" x14ac:dyDescent="0.25">
      <c r="A69" s="26"/>
      <c r="B69" s="89" t="s">
        <v>101</v>
      </c>
      <c r="C69" s="90">
        <v>200</v>
      </c>
      <c r="D69" s="91">
        <v>4.38</v>
      </c>
      <c r="E69" s="91">
        <v>2.2599999999999998</v>
      </c>
      <c r="F69" s="91">
        <v>7.33</v>
      </c>
      <c r="G69" s="90">
        <v>103.82</v>
      </c>
      <c r="H69" s="74" t="s">
        <v>102</v>
      </c>
    </row>
    <row r="70" spans="1:8" x14ac:dyDescent="0.25">
      <c r="A70" s="26"/>
      <c r="B70" s="45" t="s">
        <v>69</v>
      </c>
      <c r="C70" s="46">
        <v>100</v>
      </c>
      <c r="D70" s="46">
        <v>12.5</v>
      </c>
      <c r="E70" s="46">
        <v>12.1</v>
      </c>
      <c r="F70" s="46">
        <v>7.8</v>
      </c>
      <c r="G70" s="46">
        <v>221.3</v>
      </c>
      <c r="H70" s="47" t="s">
        <v>70</v>
      </c>
    </row>
    <row r="71" spans="1:8" x14ac:dyDescent="0.25">
      <c r="A71" s="26"/>
      <c r="B71" s="89" t="s">
        <v>103</v>
      </c>
      <c r="C71" s="90">
        <v>150</v>
      </c>
      <c r="D71" s="91">
        <v>6.4</v>
      </c>
      <c r="E71" s="91">
        <v>6.4</v>
      </c>
      <c r="F71" s="91">
        <v>35.5</v>
      </c>
      <c r="G71" s="90">
        <v>255.8</v>
      </c>
      <c r="H71" s="74" t="s">
        <v>71</v>
      </c>
    </row>
    <row r="72" spans="1:8" x14ac:dyDescent="0.25">
      <c r="A72" s="26"/>
      <c r="B72" s="48" t="s">
        <v>104</v>
      </c>
      <c r="C72" s="49">
        <v>200</v>
      </c>
      <c r="D72" s="49">
        <v>0</v>
      </c>
      <c r="E72" s="49">
        <v>0</v>
      </c>
      <c r="F72" s="49">
        <v>8</v>
      </c>
      <c r="G72" s="49">
        <v>56</v>
      </c>
      <c r="H72" s="50" t="s">
        <v>26</v>
      </c>
    </row>
    <row r="73" spans="1:8" x14ac:dyDescent="0.25">
      <c r="A73" s="26"/>
      <c r="B73" s="78"/>
      <c r="C73" s="52"/>
      <c r="D73" s="52"/>
      <c r="E73" s="52"/>
      <c r="F73" s="52"/>
      <c r="G73" s="52"/>
      <c r="H73" s="53"/>
    </row>
    <row r="74" spans="1:8" ht="15.75" thickBot="1" x14ac:dyDescent="0.3">
      <c r="A74" s="31"/>
      <c r="B74" s="54" t="s">
        <v>60</v>
      </c>
      <c r="C74" s="55">
        <v>40</v>
      </c>
      <c r="D74" s="55">
        <v>3.24</v>
      </c>
      <c r="E74" s="55">
        <v>1.36</v>
      </c>
      <c r="F74" s="55">
        <v>16.88</v>
      </c>
      <c r="G74" s="55">
        <v>88</v>
      </c>
      <c r="H74" s="56" t="s">
        <v>90</v>
      </c>
    </row>
    <row r="75" spans="1:8" ht="15.75" thickBot="1" x14ac:dyDescent="0.3">
      <c r="A75" s="79" t="s">
        <v>53</v>
      </c>
      <c r="B75" s="80"/>
      <c r="C75" s="38">
        <f>SUM(C68:C74)</f>
        <v>750</v>
      </c>
      <c r="D75" s="38">
        <f t="shared" ref="D75:G75" si="11">SUM(D68:D74)</f>
        <v>26.620000000000005</v>
      </c>
      <c r="E75" s="38">
        <f t="shared" si="11"/>
        <v>22.22</v>
      </c>
      <c r="F75" s="38">
        <f t="shared" si="11"/>
        <v>77.509999999999991</v>
      </c>
      <c r="G75" s="38">
        <f t="shared" si="11"/>
        <v>730.92000000000007</v>
      </c>
      <c r="H75" s="92"/>
    </row>
    <row r="76" spans="1:8" ht="15.75" thickBot="1" x14ac:dyDescent="0.3">
      <c r="A76" s="82" t="s">
        <v>54</v>
      </c>
      <c r="B76" s="83"/>
      <c r="C76" s="59">
        <f>C75+C67</f>
        <v>1200</v>
      </c>
      <c r="D76" s="59">
        <f t="shared" ref="D76:G76" si="12">D75+D67</f>
        <v>37.290000000000006</v>
      </c>
      <c r="E76" s="59">
        <f t="shared" si="12"/>
        <v>31.36</v>
      </c>
      <c r="F76" s="59">
        <f t="shared" si="12"/>
        <v>142.57999999999998</v>
      </c>
      <c r="G76" s="59">
        <f t="shared" si="12"/>
        <v>1101.8400000000001</v>
      </c>
      <c r="H76" s="93"/>
    </row>
    <row r="77" spans="1:8" x14ac:dyDescent="0.25">
      <c r="A77" s="86" t="s">
        <v>34</v>
      </c>
      <c r="B77" s="87"/>
      <c r="C77" s="87"/>
      <c r="D77" s="87"/>
      <c r="E77" s="87"/>
      <c r="F77" s="87"/>
      <c r="G77" s="87"/>
      <c r="H77" s="88"/>
    </row>
    <row r="78" spans="1:8" ht="26.25" x14ac:dyDescent="0.25">
      <c r="A78" s="26" t="s">
        <v>12</v>
      </c>
      <c r="B78" s="64" t="s">
        <v>35</v>
      </c>
      <c r="C78" s="65">
        <v>300</v>
      </c>
      <c r="D78" s="66">
        <v>9.1</v>
      </c>
      <c r="E78" s="66">
        <v>7.56</v>
      </c>
      <c r="F78" s="66">
        <v>29.7</v>
      </c>
      <c r="G78" s="65">
        <v>223.7</v>
      </c>
      <c r="H78" s="67" t="s">
        <v>36</v>
      </c>
    </row>
    <row r="79" spans="1:8" x14ac:dyDescent="0.25">
      <c r="A79" s="26"/>
      <c r="B79" s="64" t="s">
        <v>37</v>
      </c>
      <c r="C79" s="65">
        <v>75</v>
      </c>
      <c r="D79" s="66">
        <v>9.15</v>
      </c>
      <c r="E79" s="66">
        <v>5.25</v>
      </c>
      <c r="F79" s="66">
        <v>20.100000000000001</v>
      </c>
      <c r="G79" s="65">
        <v>201</v>
      </c>
      <c r="H79" s="67">
        <v>410</v>
      </c>
    </row>
    <row r="80" spans="1:8" x14ac:dyDescent="0.25">
      <c r="A80" s="26"/>
      <c r="B80" s="48" t="s">
        <v>25</v>
      </c>
      <c r="C80" s="49">
        <v>200</v>
      </c>
      <c r="D80" s="49">
        <v>0</v>
      </c>
      <c r="E80" s="49">
        <v>0</v>
      </c>
      <c r="F80" s="49">
        <v>8</v>
      </c>
      <c r="G80" s="49">
        <v>56</v>
      </c>
      <c r="H80" s="50" t="s">
        <v>26</v>
      </c>
    </row>
    <row r="81" spans="1:8" ht="15.75" thickBot="1" x14ac:dyDescent="0.3">
      <c r="A81" s="31"/>
      <c r="B81" s="32"/>
      <c r="C81" s="33"/>
      <c r="D81" s="34"/>
      <c r="E81" s="34"/>
      <c r="F81" s="34"/>
      <c r="G81" s="33"/>
      <c r="H81" s="35"/>
    </row>
    <row r="82" spans="1:8" ht="15.75" thickBot="1" x14ac:dyDescent="0.3">
      <c r="A82" s="79" t="s">
        <v>18</v>
      </c>
      <c r="B82" s="80"/>
      <c r="C82" s="38">
        <f>SUM(C78:C81)</f>
        <v>575</v>
      </c>
      <c r="D82" s="38">
        <f t="shared" ref="D82:G82" si="13">SUM(D78:D81)</f>
        <v>18.25</v>
      </c>
      <c r="E82" s="38">
        <f t="shared" si="13"/>
        <v>12.809999999999999</v>
      </c>
      <c r="F82" s="38">
        <f t="shared" si="13"/>
        <v>57.8</v>
      </c>
      <c r="G82" s="38">
        <f t="shared" si="13"/>
        <v>480.7</v>
      </c>
      <c r="H82" s="39"/>
    </row>
    <row r="83" spans="1:8" ht="25.5" x14ac:dyDescent="0.25">
      <c r="A83" s="40" t="s">
        <v>49</v>
      </c>
      <c r="B83" s="41" t="s">
        <v>61</v>
      </c>
      <c r="C83" s="42">
        <v>60</v>
      </c>
      <c r="D83" s="42">
        <v>1</v>
      </c>
      <c r="E83" s="42">
        <v>6.1</v>
      </c>
      <c r="F83" s="42">
        <v>7.8</v>
      </c>
      <c r="G83" s="42">
        <v>81.5</v>
      </c>
      <c r="H83" s="44" t="s">
        <v>62</v>
      </c>
    </row>
    <row r="84" spans="1:8" ht="25.5" x14ac:dyDescent="0.25">
      <c r="A84" s="26"/>
      <c r="B84" s="45" t="s">
        <v>105</v>
      </c>
      <c r="C84" s="46">
        <v>200</v>
      </c>
      <c r="D84" s="46">
        <v>5</v>
      </c>
      <c r="E84" s="46">
        <v>4</v>
      </c>
      <c r="F84" s="46">
        <v>15.1</v>
      </c>
      <c r="G84" s="46">
        <v>156</v>
      </c>
      <c r="H84" s="47" t="s">
        <v>106</v>
      </c>
    </row>
    <row r="85" spans="1:8" x14ac:dyDescent="0.25">
      <c r="A85" s="26"/>
      <c r="B85" s="89" t="s">
        <v>107</v>
      </c>
      <c r="C85" s="90">
        <v>150</v>
      </c>
      <c r="D85" s="91">
        <f>6.57/180*150</f>
        <v>5.4750000000000005</v>
      </c>
      <c r="E85" s="91">
        <f>8.37/180*150</f>
        <v>6.9749999999999988</v>
      </c>
      <c r="F85" s="91">
        <f>30.6/180*150</f>
        <v>25.500000000000004</v>
      </c>
      <c r="G85" s="91">
        <f>224.19/180*150</f>
        <v>186.82500000000002</v>
      </c>
      <c r="H85" s="74" t="s">
        <v>24</v>
      </c>
    </row>
    <row r="86" spans="1:8" x14ac:dyDescent="0.25">
      <c r="A86" s="26"/>
      <c r="B86" s="94" t="s">
        <v>87</v>
      </c>
      <c r="C86" s="95">
        <v>100</v>
      </c>
      <c r="D86" s="95">
        <v>9.3000000000000007</v>
      </c>
      <c r="E86" s="95">
        <v>10.7</v>
      </c>
      <c r="F86" s="96">
        <v>15.4</v>
      </c>
      <c r="G86" s="95">
        <v>228</v>
      </c>
      <c r="H86" s="97" t="s">
        <v>88</v>
      </c>
    </row>
    <row r="87" spans="1:8" x14ac:dyDescent="0.25">
      <c r="A87" s="26"/>
      <c r="B87" s="48" t="s">
        <v>25</v>
      </c>
      <c r="C87" s="49">
        <v>200</v>
      </c>
      <c r="D87" s="49">
        <v>0</v>
      </c>
      <c r="E87" s="49">
        <v>0</v>
      </c>
      <c r="F87" s="49">
        <v>8</v>
      </c>
      <c r="G87" s="49">
        <v>56</v>
      </c>
      <c r="H87" s="50" t="s">
        <v>26</v>
      </c>
    </row>
    <row r="88" spans="1:8" x14ac:dyDescent="0.25">
      <c r="A88" s="26"/>
      <c r="B88" s="78"/>
      <c r="C88" s="52"/>
      <c r="D88" s="52"/>
      <c r="E88" s="52"/>
      <c r="F88" s="52"/>
      <c r="G88" s="52"/>
      <c r="H88" s="53"/>
    </row>
    <row r="89" spans="1:8" ht="15.75" thickBot="1" x14ac:dyDescent="0.3">
      <c r="A89" s="31"/>
      <c r="B89" s="54" t="s">
        <v>60</v>
      </c>
      <c r="C89" s="55">
        <v>40</v>
      </c>
      <c r="D89" s="55">
        <v>3.24</v>
      </c>
      <c r="E89" s="55">
        <v>1.36</v>
      </c>
      <c r="F89" s="55">
        <v>16.88</v>
      </c>
      <c r="G89" s="55">
        <v>88</v>
      </c>
      <c r="H89" s="56" t="s">
        <v>90</v>
      </c>
    </row>
    <row r="90" spans="1:8" ht="15.75" thickBot="1" x14ac:dyDescent="0.3">
      <c r="A90" s="79" t="s">
        <v>53</v>
      </c>
      <c r="B90" s="80"/>
      <c r="C90" s="38">
        <f>SUM(C83:C89)</f>
        <v>750</v>
      </c>
      <c r="D90" s="38">
        <f t="shared" ref="D90:G90" si="14">SUM(D83:D89)</f>
        <v>24.015000000000001</v>
      </c>
      <c r="E90" s="38">
        <f t="shared" si="14"/>
        <v>29.134999999999998</v>
      </c>
      <c r="F90" s="38">
        <f t="shared" si="14"/>
        <v>88.68</v>
      </c>
      <c r="G90" s="38">
        <f t="shared" si="14"/>
        <v>796.32500000000005</v>
      </c>
      <c r="H90" s="39"/>
    </row>
    <row r="91" spans="1:8" ht="15.75" thickBot="1" x14ac:dyDescent="0.3">
      <c r="A91" s="82" t="s">
        <v>54</v>
      </c>
      <c r="B91" s="83"/>
      <c r="C91" s="59">
        <f>C90+C82</f>
        <v>1325</v>
      </c>
      <c r="D91" s="59">
        <f t="shared" ref="D91:G91" si="15">D90+D82</f>
        <v>42.265000000000001</v>
      </c>
      <c r="E91" s="59">
        <f t="shared" si="15"/>
        <v>41.944999999999993</v>
      </c>
      <c r="F91" s="59">
        <f t="shared" si="15"/>
        <v>146.48000000000002</v>
      </c>
      <c r="G91" s="59">
        <f t="shared" si="15"/>
        <v>1277.0250000000001</v>
      </c>
      <c r="H91" s="93"/>
    </row>
    <row r="92" spans="1:8" ht="15.75" thickBot="1" x14ac:dyDescent="0.3">
      <c r="A92" s="86" t="s">
        <v>38</v>
      </c>
      <c r="B92" s="87"/>
      <c r="C92" s="87"/>
      <c r="D92" s="87"/>
      <c r="E92" s="87"/>
      <c r="F92" s="87"/>
      <c r="G92" s="87"/>
      <c r="H92" s="88"/>
    </row>
    <row r="93" spans="1:8" x14ac:dyDescent="0.25">
      <c r="A93" s="26" t="s">
        <v>12</v>
      </c>
      <c r="B93" s="27" t="s">
        <v>85</v>
      </c>
      <c r="C93" s="28">
        <v>200</v>
      </c>
      <c r="D93" s="28">
        <v>9.42</v>
      </c>
      <c r="E93" s="28">
        <v>7.83</v>
      </c>
      <c r="F93" s="28">
        <v>8.4</v>
      </c>
      <c r="G93" s="28">
        <v>286.87</v>
      </c>
      <c r="H93" s="29" t="s">
        <v>13</v>
      </c>
    </row>
    <row r="94" spans="1:8" x14ac:dyDescent="0.25">
      <c r="A94" s="26"/>
      <c r="B94" s="64" t="s">
        <v>39</v>
      </c>
      <c r="C94" s="65">
        <v>50</v>
      </c>
      <c r="D94" s="66">
        <v>0.04</v>
      </c>
      <c r="E94" s="66">
        <v>3.62</v>
      </c>
      <c r="F94" s="66">
        <v>0.06</v>
      </c>
      <c r="G94" s="65">
        <v>157</v>
      </c>
      <c r="H94" s="67">
        <v>2</v>
      </c>
    </row>
    <row r="95" spans="1:8" ht="15.75" thickBot="1" x14ac:dyDescent="0.3">
      <c r="A95" s="31"/>
      <c r="B95" s="32" t="s">
        <v>40</v>
      </c>
      <c r="C95" s="33">
        <v>200</v>
      </c>
      <c r="D95" s="34">
        <v>0.12</v>
      </c>
      <c r="E95" s="34">
        <v>0.02</v>
      </c>
      <c r="F95" s="34">
        <v>10.199999999999999</v>
      </c>
      <c r="G95" s="33">
        <v>118.6</v>
      </c>
      <c r="H95" s="35">
        <v>382</v>
      </c>
    </row>
    <row r="96" spans="1:8" ht="15.75" thickBot="1" x14ac:dyDescent="0.3">
      <c r="A96" s="79" t="s">
        <v>18</v>
      </c>
      <c r="B96" s="80"/>
      <c r="C96" s="38">
        <f>SUM(C93:C95)</f>
        <v>450</v>
      </c>
      <c r="D96" s="38">
        <f t="shared" ref="D96:G96" si="16">SUM(D93:D95)</f>
        <v>9.5799999999999983</v>
      </c>
      <c r="E96" s="38">
        <f t="shared" si="16"/>
        <v>11.469999999999999</v>
      </c>
      <c r="F96" s="38">
        <f t="shared" si="16"/>
        <v>18.66</v>
      </c>
      <c r="G96" s="38">
        <f t="shared" si="16"/>
        <v>562.47</v>
      </c>
      <c r="H96" s="39"/>
    </row>
    <row r="97" spans="1:8" ht="25.5" x14ac:dyDescent="0.25">
      <c r="A97" s="40" t="s">
        <v>49</v>
      </c>
      <c r="B97" s="98" t="s">
        <v>108</v>
      </c>
      <c r="C97" s="99">
        <v>60</v>
      </c>
      <c r="D97" s="99">
        <v>0</v>
      </c>
      <c r="E97" s="99">
        <v>0</v>
      </c>
      <c r="F97" s="99">
        <v>15</v>
      </c>
      <c r="G97" s="99">
        <v>95.5</v>
      </c>
      <c r="H97" s="100" t="s">
        <v>66</v>
      </c>
    </row>
    <row r="98" spans="1:8" x14ac:dyDescent="0.25">
      <c r="A98" s="26"/>
      <c r="B98" s="89" t="s">
        <v>93</v>
      </c>
      <c r="C98" s="90">
        <v>200</v>
      </c>
      <c r="D98" s="91">
        <v>0.64</v>
      </c>
      <c r="E98" s="91">
        <v>3.04</v>
      </c>
      <c r="F98" s="91">
        <v>10.86</v>
      </c>
      <c r="G98" s="90">
        <v>133.13999999999999</v>
      </c>
      <c r="H98" s="74" t="s">
        <v>51</v>
      </c>
    </row>
    <row r="99" spans="1:8" x14ac:dyDescent="0.25">
      <c r="A99" s="26"/>
      <c r="B99" s="89" t="s">
        <v>109</v>
      </c>
      <c r="C99" s="90">
        <v>150</v>
      </c>
      <c r="D99" s="91">
        <v>3.83</v>
      </c>
      <c r="E99" s="91">
        <v>5.08</v>
      </c>
      <c r="F99" s="91">
        <v>39.5</v>
      </c>
      <c r="G99" s="90">
        <v>217.83</v>
      </c>
      <c r="H99" s="74" t="s">
        <v>110</v>
      </c>
    </row>
    <row r="100" spans="1:8" x14ac:dyDescent="0.25">
      <c r="A100" s="26"/>
      <c r="B100" s="89" t="s">
        <v>63</v>
      </c>
      <c r="C100" s="90">
        <v>100</v>
      </c>
      <c r="D100" s="91">
        <v>13.7</v>
      </c>
      <c r="E100" s="91">
        <v>7.43</v>
      </c>
      <c r="F100" s="91">
        <v>6.28</v>
      </c>
      <c r="G100" s="90">
        <v>147.13999999999999</v>
      </c>
      <c r="H100" s="74" t="s">
        <v>64</v>
      </c>
    </row>
    <row r="101" spans="1:8" x14ac:dyDescent="0.25">
      <c r="A101" s="26"/>
      <c r="B101" s="48" t="s">
        <v>111</v>
      </c>
      <c r="C101" s="49">
        <v>200</v>
      </c>
      <c r="D101" s="49">
        <v>0.3</v>
      </c>
      <c r="E101" s="49">
        <v>0.6</v>
      </c>
      <c r="F101" s="49">
        <v>7.1</v>
      </c>
      <c r="G101" s="49">
        <v>35</v>
      </c>
      <c r="H101" s="50">
        <v>349</v>
      </c>
    </row>
    <row r="102" spans="1:8" x14ac:dyDescent="0.25">
      <c r="A102" s="26"/>
      <c r="B102" s="78"/>
      <c r="C102" s="52"/>
      <c r="D102" s="52"/>
      <c r="E102" s="52"/>
      <c r="F102" s="52"/>
      <c r="G102" s="52"/>
      <c r="H102" s="53"/>
    </row>
    <row r="103" spans="1:8" ht="15.75" thickBot="1" x14ac:dyDescent="0.3">
      <c r="A103" s="31"/>
      <c r="B103" s="54" t="s">
        <v>60</v>
      </c>
      <c r="C103" s="55">
        <v>40</v>
      </c>
      <c r="D103" s="55">
        <v>3.24</v>
      </c>
      <c r="E103" s="55">
        <v>1.36</v>
      </c>
      <c r="F103" s="55">
        <v>16.88</v>
      </c>
      <c r="G103" s="55">
        <v>88</v>
      </c>
      <c r="H103" s="56" t="s">
        <v>90</v>
      </c>
    </row>
    <row r="104" spans="1:8" ht="15.75" thickBot="1" x14ac:dyDescent="0.3">
      <c r="A104" s="79" t="s">
        <v>53</v>
      </c>
      <c r="B104" s="80"/>
      <c r="C104" s="38">
        <f>SUM(C97:C103)</f>
        <v>750</v>
      </c>
      <c r="D104" s="38">
        <f t="shared" ref="D104:G104" si="17">SUM(D97:D103)</f>
        <v>21.71</v>
      </c>
      <c r="E104" s="38">
        <f t="shared" si="17"/>
        <v>17.510000000000002</v>
      </c>
      <c r="F104" s="38">
        <f t="shared" si="17"/>
        <v>95.61999999999999</v>
      </c>
      <c r="G104" s="38">
        <f t="shared" si="17"/>
        <v>716.61</v>
      </c>
      <c r="H104" s="92"/>
    </row>
    <row r="105" spans="1:8" ht="15.75" thickBot="1" x14ac:dyDescent="0.3">
      <c r="A105" s="82" t="s">
        <v>54</v>
      </c>
      <c r="B105" s="83"/>
      <c r="C105" s="59">
        <f>C104+C96</f>
        <v>1200</v>
      </c>
      <c r="D105" s="59">
        <f t="shared" ref="D105:G105" si="18">D104+D96</f>
        <v>31.29</v>
      </c>
      <c r="E105" s="59">
        <f t="shared" si="18"/>
        <v>28.98</v>
      </c>
      <c r="F105" s="59">
        <f t="shared" si="18"/>
        <v>114.27999999999999</v>
      </c>
      <c r="G105" s="59">
        <f t="shared" si="18"/>
        <v>1279.08</v>
      </c>
      <c r="H105" s="93"/>
    </row>
    <row r="106" spans="1:8" x14ac:dyDescent="0.25">
      <c r="A106" s="86" t="s">
        <v>41</v>
      </c>
      <c r="B106" s="87"/>
      <c r="C106" s="87"/>
      <c r="D106" s="87"/>
      <c r="E106" s="87"/>
      <c r="F106" s="87"/>
      <c r="G106" s="87"/>
      <c r="H106" s="88"/>
    </row>
    <row r="107" spans="1:8" ht="26.25" x14ac:dyDescent="0.25">
      <c r="A107" s="26" t="s">
        <v>12</v>
      </c>
      <c r="B107" s="64" t="s">
        <v>112</v>
      </c>
      <c r="C107" s="65">
        <v>250</v>
      </c>
      <c r="D107" s="66">
        <v>7.5</v>
      </c>
      <c r="E107" s="66">
        <v>11.73</v>
      </c>
      <c r="F107" s="66">
        <v>47.04</v>
      </c>
      <c r="G107" s="65">
        <v>280.66000000000003</v>
      </c>
      <c r="H107" s="67" t="s">
        <v>42</v>
      </c>
    </row>
    <row r="108" spans="1:8" x14ac:dyDescent="0.25">
      <c r="A108" s="26"/>
      <c r="B108" s="64" t="s">
        <v>22</v>
      </c>
      <c r="C108" s="65">
        <v>200</v>
      </c>
      <c r="D108" s="66">
        <v>0</v>
      </c>
      <c r="E108" s="66">
        <v>0</v>
      </c>
      <c r="F108" s="66">
        <v>10.199999999999999</v>
      </c>
      <c r="G108" s="65">
        <v>100.6</v>
      </c>
      <c r="H108" s="67" t="s">
        <v>43</v>
      </c>
    </row>
    <row r="109" spans="1:8" ht="15.75" thickBot="1" x14ac:dyDescent="0.3">
      <c r="A109" s="31"/>
      <c r="B109" s="32" t="s">
        <v>16</v>
      </c>
      <c r="C109" s="33">
        <v>50</v>
      </c>
      <c r="D109" s="34">
        <v>3.95</v>
      </c>
      <c r="E109" s="34">
        <v>0.5</v>
      </c>
      <c r="F109" s="34">
        <v>24.15</v>
      </c>
      <c r="G109" s="33">
        <v>117.5</v>
      </c>
      <c r="H109" s="35" t="s">
        <v>17</v>
      </c>
    </row>
    <row r="110" spans="1:8" ht="15.75" thickBot="1" x14ac:dyDescent="0.3">
      <c r="A110" s="79" t="s">
        <v>18</v>
      </c>
      <c r="B110" s="80"/>
      <c r="C110" s="38">
        <f>SUM(C107:C109)</f>
        <v>500</v>
      </c>
      <c r="D110" s="38">
        <f t="shared" ref="D110:G110" si="19">SUM(D107:D109)</f>
        <v>11.45</v>
      </c>
      <c r="E110" s="38">
        <f t="shared" si="19"/>
        <v>12.23</v>
      </c>
      <c r="F110" s="38">
        <f t="shared" si="19"/>
        <v>81.389999999999986</v>
      </c>
      <c r="G110" s="38">
        <f t="shared" si="19"/>
        <v>498.76</v>
      </c>
      <c r="H110" s="39"/>
    </row>
    <row r="111" spans="1:8" x14ac:dyDescent="0.25">
      <c r="A111" s="40" t="s">
        <v>49</v>
      </c>
      <c r="B111" s="94" t="s">
        <v>78</v>
      </c>
      <c r="C111" s="95">
        <v>60</v>
      </c>
      <c r="D111" s="95">
        <v>0.9</v>
      </c>
      <c r="E111" s="95">
        <v>0.1</v>
      </c>
      <c r="F111" s="95">
        <v>5.2</v>
      </c>
      <c r="G111" s="95">
        <v>25.2</v>
      </c>
      <c r="H111" s="97" t="s">
        <v>68</v>
      </c>
    </row>
    <row r="112" spans="1:8" x14ac:dyDescent="0.25">
      <c r="A112" s="26"/>
      <c r="B112" s="64" t="s">
        <v>56</v>
      </c>
      <c r="C112" s="65">
        <v>250</v>
      </c>
      <c r="D112" s="66">
        <v>2.92</v>
      </c>
      <c r="E112" s="66">
        <v>3.42</v>
      </c>
      <c r="F112" s="66">
        <v>6.7</v>
      </c>
      <c r="G112" s="65">
        <v>303.95999999999998</v>
      </c>
      <c r="H112" s="67" t="s">
        <v>113</v>
      </c>
    </row>
    <row r="113" spans="1:8" x14ac:dyDescent="0.25">
      <c r="A113" s="26"/>
      <c r="B113" s="101" t="s">
        <v>91</v>
      </c>
      <c r="C113" s="68">
        <v>100</v>
      </c>
      <c r="D113" s="66">
        <v>14.1</v>
      </c>
      <c r="E113" s="66">
        <f>6.84/120*100</f>
        <v>5.7</v>
      </c>
      <c r="F113" s="66">
        <f>5.28/120*100</f>
        <v>4.4000000000000004</v>
      </c>
      <c r="G113" s="65">
        <v>151.68</v>
      </c>
      <c r="H113" s="67" t="s">
        <v>57</v>
      </c>
    </row>
    <row r="114" spans="1:8" x14ac:dyDescent="0.25">
      <c r="A114" s="26"/>
      <c r="B114" s="48" t="s">
        <v>52</v>
      </c>
      <c r="C114" s="49">
        <v>180</v>
      </c>
      <c r="D114" s="49">
        <v>4.8</v>
      </c>
      <c r="E114" s="49">
        <v>5.9</v>
      </c>
      <c r="F114" s="49">
        <v>28.8</v>
      </c>
      <c r="G114" s="49">
        <v>204.96</v>
      </c>
      <c r="H114" s="50" t="s">
        <v>48</v>
      </c>
    </row>
    <row r="115" spans="1:8" x14ac:dyDescent="0.25">
      <c r="A115" s="26"/>
      <c r="B115" s="48" t="s">
        <v>73</v>
      </c>
      <c r="C115" s="49">
        <v>200</v>
      </c>
      <c r="D115" s="49">
        <v>0.5</v>
      </c>
      <c r="E115" s="49">
        <v>0</v>
      </c>
      <c r="F115" s="49">
        <v>19.8</v>
      </c>
      <c r="G115" s="49">
        <v>81</v>
      </c>
      <c r="H115" s="50">
        <v>349</v>
      </c>
    </row>
    <row r="116" spans="1:8" x14ac:dyDescent="0.25">
      <c r="A116" s="26"/>
      <c r="B116" s="78"/>
      <c r="C116" s="52"/>
      <c r="D116" s="52"/>
      <c r="E116" s="52"/>
      <c r="F116" s="52"/>
      <c r="G116" s="52"/>
      <c r="H116" s="53"/>
    </row>
    <row r="117" spans="1:8" ht="15.75" thickBot="1" x14ac:dyDescent="0.3">
      <c r="A117" s="31"/>
      <c r="B117" s="54" t="s">
        <v>60</v>
      </c>
      <c r="C117" s="55">
        <v>40</v>
      </c>
      <c r="D117" s="55">
        <v>3.24</v>
      </c>
      <c r="E117" s="55">
        <v>1.36</v>
      </c>
      <c r="F117" s="55">
        <v>16.88</v>
      </c>
      <c r="G117" s="55">
        <v>88</v>
      </c>
      <c r="H117" s="56" t="s">
        <v>90</v>
      </c>
    </row>
    <row r="118" spans="1:8" ht="15.75" thickBot="1" x14ac:dyDescent="0.3">
      <c r="A118" s="79" t="s">
        <v>53</v>
      </c>
      <c r="B118" s="80"/>
      <c r="C118" s="38">
        <f>SUM(C111:C117)</f>
        <v>830</v>
      </c>
      <c r="D118" s="38">
        <f t="shared" ref="D118:G118" si="20">SUM(D111:D117)</f>
        <v>26.46</v>
      </c>
      <c r="E118" s="38">
        <f t="shared" si="20"/>
        <v>16.48</v>
      </c>
      <c r="F118" s="38">
        <f t="shared" si="20"/>
        <v>81.78</v>
      </c>
      <c r="G118" s="38">
        <f t="shared" si="20"/>
        <v>854.8</v>
      </c>
      <c r="H118" s="39"/>
    </row>
    <row r="119" spans="1:8" ht="15.75" thickBot="1" x14ac:dyDescent="0.3">
      <c r="A119" s="82" t="s">
        <v>54</v>
      </c>
      <c r="B119" s="83"/>
      <c r="C119" s="59">
        <f>C118+C110</f>
        <v>1330</v>
      </c>
      <c r="D119" s="59">
        <f t="shared" ref="D119:G119" si="21">D118+D110</f>
        <v>37.909999999999997</v>
      </c>
      <c r="E119" s="59">
        <f t="shared" si="21"/>
        <v>28.71</v>
      </c>
      <c r="F119" s="59">
        <f t="shared" si="21"/>
        <v>163.16999999999999</v>
      </c>
      <c r="G119" s="59">
        <f t="shared" si="21"/>
        <v>1353.56</v>
      </c>
      <c r="H119" s="93"/>
    </row>
    <row r="120" spans="1:8" ht="15.75" thickBot="1" x14ac:dyDescent="0.3">
      <c r="A120" s="86" t="s">
        <v>44</v>
      </c>
      <c r="B120" s="87"/>
      <c r="C120" s="87"/>
      <c r="D120" s="87"/>
      <c r="E120" s="87"/>
      <c r="F120" s="87"/>
      <c r="G120" s="87"/>
      <c r="H120" s="88"/>
    </row>
    <row r="121" spans="1:8" x14ac:dyDescent="0.25">
      <c r="A121" s="26" t="s">
        <v>12</v>
      </c>
      <c r="B121" s="102" t="s">
        <v>114</v>
      </c>
      <c r="C121" s="103">
        <v>250</v>
      </c>
      <c r="D121" s="103">
        <v>8.4</v>
      </c>
      <c r="E121" s="103">
        <v>10.8</v>
      </c>
      <c r="F121" s="103">
        <v>38.4</v>
      </c>
      <c r="G121" s="103">
        <v>283.89999999999998</v>
      </c>
      <c r="H121" s="104" t="s">
        <v>100</v>
      </c>
    </row>
    <row r="122" spans="1:8" x14ac:dyDescent="0.25">
      <c r="A122" s="26"/>
      <c r="B122" s="48" t="s">
        <v>115</v>
      </c>
      <c r="C122" s="49">
        <v>200</v>
      </c>
      <c r="D122" s="49">
        <v>0</v>
      </c>
      <c r="E122" s="49">
        <v>0</v>
      </c>
      <c r="F122" s="49">
        <v>12</v>
      </c>
      <c r="G122" s="49">
        <v>51</v>
      </c>
      <c r="H122" s="50" t="s">
        <v>15</v>
      </c>
    </row>
    <row r="123" spans="1:8" ht="15.75" thickBot="1" x14ac:dyDescent="0.3">
      <c r="A123" s="31"/>
      <c r="B123" s="32" t="s">
        <v>16</v>
      </c>
      <c r="C123" s="33">
        <v>50</v>
      </c>
      <c r="D123" s="34">
        <v>3.95</v>
      </c>
      <c r="E123" s="34">
        <v>0.5</v>
      </c>
      <c r="F123" s="34">
        <v>24.15</v>
      </c>
      <c r="G123" s="33">
        <v>117.5</v>
      </c>
      <c r="H123" s="35" t="s">
        <v>17</v>
      </c>
    </row>
    <row r="124" spans="1:8" ht="15.75" thickBot="1" x14ac:dyDescent="0.3">
      <c r="A124" s="79" t="s">
        <v>18</v>
      </c>
      <c r="B124" s="80"/>
      <c r="C124" s="38">
        <f>SUM(C121:C123)</f>
        <v>500</v>
      </c>
      <c r="D124" s="38">
        <f t="shared" ref="D124:G124" si="22">SUM(D121:D123)</f>
        <v>12.350000000000001</v>
      </c>
      <c r="E124" s="38">
        <f t="shared" si="22"/>
        <v>11.3</v>
      </c>
      <c r="F124" s="38">
        <f t="shared" si="22"/>
        <v>74.55</v>
      </c>
      <c r="G124" s="38">
        <f t="shared" si="22"/>
        <v>452.4</v>
      </c>
      <c r="H124" s="39"/>
    </row>
    <row r="125" spans="1:8" ht="25.5" x14ac:dyDescent="0.25">
      <c r="A125" s="40" t="s">
        <v>49</v>
      </c>
      <c r="B125" s="41" t="s">
        <v>61</v>
      </c>
      <c r="C125" s="42">
        <v>60</v>
      </c>
      <c r="D125" s="42">
        <v>1</v>
      </c>
      <c r="E125" s="42">
        <v>6.1</v>
      </c>
      <c r="F125" s="42">
        <v>7.8</v>
      </c>
      <c r="G125" s="42">
        <v>81.5</v>
      </c>
      <c r="H125" s="44" t="s">
        <v>62</v>
      </c>
    </row>
    <row r="126" spans="1:8" x14ac:dyDescent="0.25">
      <c r="A126" s="26"/>
      <c r="B126" s="89" t="s">
        <v>116</v>
      </c>
      <c r="C126" s="90">
        <v>200</v>
      </c>
      <c r="D126" s="91">
        <v>3.07</v>
      </c>
      <c r="E126" s="91">
        <v>2.1800000000000002</v>
      </c>
      <c r="F126" s="91">
        <v>7.6</v>
      </c>
      <c r="G126" s="90">
        <v>140.30000000000001</v>
      </c>
      <c r="H126" s="74" t="s">
        <v>117</v>
      </c>
    </row>
    <row r="127" spans="1:8" ht="25.5" x14ac:dyDescent="0.25">
      <c r="A127" s="26"/>
      <c r="B127" s="48" t="s">
        <v>80</v>
      </c>
      <c r="C127" s="49">
        <v>100</v>
      </c>
      <c r="D127" s="49">
        <v>11</v>
      </c>
      <c r="E127" s="49">
        <v>10</v>
      </c>
      <c r="F127" s="49">
        <v>19</v>
      </c>
      <c r="G127" s="49">
        <v>164.3</v>
      </c>
      <c r="H127" s="50" t="s">
        <v>94</v>
      </c>
    </row>
    <row r="128" spans="1:8" x14ac:dyDescent="0.25">
      <c r="A128" s="26"/>
      <c r="B128" s="89" t="s">
        <v>72</v>
      </c>
      <c r="C128" s="105">
        <v>150</v>
      </c>
      <c r="D128" s="91">
        <f>17.39/180*150</f>
        <v>14.491666666666667</v>
      </c>
      <c r="E128" s="91">
        <f>1.55/180*150</f>
        <v>1.2916666666666667</v>
      </c>
      <c r="F128" s="91">
        <f>56.3/180*150</f>
        <v>46.916666666666664</v>
      </c>
      <c r="G128" s="90">
        <f>244.8/180*150</f>
        <v>204.00000000000003</v>
      </c>
      <c r="H128" s="74" t="s">
        <v>118</v>
      </c>
    </row>
    <row r="129" spans="1:8" x14ac:dyDescent="0.25">
      <c r="A129" s="26"/>
      <c r="B129" s="48" t="s">
        <v>115</v>
      </c>
      <c r="C129" s="49">
        <v>200</v>
      </c>
      <c r="D129" s="49">
        <v>0</v>
      </c>
      <c r="E129" s="49">
        <v>0</v>
      </c>
      <c r="F129" s="49">
        <v>12</v>
      </c>
      <c r="G129" s="49">
        <v>51</v>
      </c>
      <c r="H129" s="50" t="s">
        <v>15</v>
      </c>
    </row>
    <row r="130" spans="1:8" x14ac:dyDescent="0.25">
      <c r="A130" s="26"/>
      <c r="B130" s="78"/>
      <c r="C130" s="52"/>
      <c r="D130" s="52"/>
      <c r="E130" s="52"/>
      <c r="F130" s="52"/>
      <c r="G130" s="52"/>
      <c r="H130" s="53"/>
    </row>
    <row r="131" spans="1:8" ht="15.75" thickBot="1" x14ac:dyDescent="0.3">
      <c r="A131" s="31"/>
      <c r="B131" s="54" t="s">
        <v>60</v>
      </c>
      <c r="C131" s="55">
        <v>40</v>
      </c>
      <c r="D131" s="55">
        <v>3.24</v>
      </c>
      <c r="E131" s="55">
        <v>1.36</v>
      </c>
      <c r="F131" s="55">
        <v>16.88</v>
      </c>
      <c r="G131" s="55">
        <v>88</v>
      </c>
      <c r="H131" s="56" t="s">
        <v>90</v>
      </c>
    </row>
    <row r="132" spans="1:8" ht="15.75" thickBot="1" x14ac:dyDescent="0.3">
      <c r="A132" s="79" t="s">
        <v>53</v>
      </c>
      <c r="B132" s="80"/>
      <c r="C132" s="38">
        <f>SUM(C125:C131)</f>
        <v>750</v>
      </c>
      <c r="D132" s="106">
        <f t="shared" ref="D132:G132" si="23">SUM(D125:D131)</f>
        <v>32.801666666666669</v>
      </c>
      <c r="E132" s="106">
        <f t="shared" si="23"/>
        <v>20.931666666666668</v>
      </c>
      <c r="F132" s="106">
        <f t="shared" si="23"/>
        <v>110.19666666666666</v>
      </c>
      <c r="G132" s="106">
        <f t="shared" si="23"/>
        <v>729.1</v>
      </c>
      <c r="H132" s="39"/>
    </row>
    <row r="133" spans="1:8" ht="15.75" thickBot="1" x14ac:dyDescent="0.3">
      <c r="A133" s="82" t="s">
        <v>54</v>
      </c>
      <c r="B133" s="83"/>
      <c r="C133" s="59">
        <f>C132+C124</f>
        <v>1250</v>
      </c>
      <c r="D133" s="107">
        <f t="shared" ref="D133:G133" si="24">D132+D124</f>
        <v>45.151666666666671</v>
      </c>
      <c r="E133" s="107">
        <f t="shared" si="24"/>
        <v>32.231666666666669</v>
      </c>
      <c r="F133" s="107">
        <f t="shared" si="24"/>
        <v>184.74666666666667</v>
      </c>
      <c r="G133" s="107">
        <f t="shared" si="24"/>
        <v>1181.5</v>
      </c>
      <c r="H133" s="93"/>
    </row>
    <row r="134" spans="1:8" x14ac:dyDescent="0.25">
      <c r="A134" s="86" t="s">
        <v>45</v>
      </c>
      <c r="B134" s="87"/>
      <c r="C134" s="87"/>
      <c r="D134" s="87"/>
      <c r="E134" s="87"/>
      <c r="F134" s="87"/>
      <c r="G134" s="87"/>
      <c r="H134" s="88"/>
    </row>
    <row r="135" spans="1:8" ht="26.25" x14ac:dyDescent="0.25">
      <c r="A135" s="26" t="s">
        <v>12</v>
      </c>
      <c r="B135" s="64" t="s">
        <v>46</v>
      </c>
      <c r="C135" s="65">
        <v>300</v>
      </c>
      <c r="D135" s="66">
        <v>7.5</v>
      </c>
      <c r="E135" s="66">
        <v>11.73</v>
      </c>
      <c r="F135" s="66">
        <v>47.04</v>
      </c>
      <c r="G135" s="65">
        <v>253.35</v>
      </c>
      <c r="H135" s="67" t="s">
        <v>47</v>
      </c>
    </row>
    <row r="136" spans="1:8" x14ac:dyDescent="0.25">
      <c r="A136" s="26"/>
      <c r="B136" s="64" t="s">
        <v>30</v>
      </c>
      <c r="C136" s="65">
        <v>200</v>
      </c>
      <c r="D136" s="66">
        <v>0</v>
      </c>
      <c r="E136" s="66">
        <v>0</v>
      </c>
      <c r="F136" s="66">
        <v>10.199999999999999</v>
      </c>
      <c r="G136" s="65">
        <v>100.6</v>
      </c>
      <c r="H136" s="67">
        <v>379</v>
      </c>
    </row>
    <row r="137" spans="1:8" ht="15.75" thickBot="1" x14ac:dyDescent="0.3">
      <c r="A137" s="31"/>
      <c r="B137" s="32" t="s">
        <v>16</v>
      </c>
      <c r="C137" s="81">
        <v>50</v>
      </c>
      <c r="D137" s="34">
        <v>3.95</v>
      </c>
      <c r="E137" s="34">
        <v>0.5</v>
      </c>
      <c r="F137" s="34">
        <v>24.15</v>
      </c>
      <c r="G137" s="33">
        <v>117.5</v>
      </c>
      <c r="H137" s="35" t="s">
        <v>17</v>
      </c>
    </row>
    <row r="138" spans="1:8" ht="15.75" thickBot="1" x14ac:dyDescent="0.3">
      <c r="A138" s="79" t="s">
        <v>18</v>
      </c>
      <c r="B138" s="80"/>
      <c r="C138" s="38">
        <f>SUM(C135:C137)</f>
        <v>550</v>
      </c>
      <c r="D138" s="38">
        <f t="shared" ref="D138:G138" si="25">SUM(D135:D137)</f>
        <v>11.45</v>
      </c>
      <c r="E138" s="38">
        <f t="shared" si="25"/>
        <v>12.23</v>
      </c>
      <c r="F138" s="38">
        <f t="shared" si="25"/>
        <v>81.389999999999986</v>
      </c>
      <c r="G138" s="38">
        <f t="shared" si="25"/>
        <v>471.45</v>
      </c>
      <c r="H138" s="39"/>
    </row>
    <row r="139" spans="1:8" x14ac:dyDescent="0.25">
      <c r="A139" s="40" t="s">
        <v>49</v>
      </c>
      <c r="B139" s="41" t="s">
        <v>50</v>
      </c>
      <c r="C139" s="42">
        <v>60</v>
      </c>
      <c r="D139" s="42">
        <v>0.1</v>
      </c>
      <c r="E139" s="42">
        <v>0.1</v>
      </c>
      <c r="F139" s="42">
        <v>2</v>
      </c>
      <c r="G139" s="42">
        <v>11.3</v>
      </c>
      <c r="H139" s="44">
        <v>8</v>
      </c>
    </row>
    <row r="140" spans="1:8" x14ac:dyDescent="0.25">
      <c r="A140" s="26"/>
      <c r="B140" s="45" t="s">
        <v>119</v>
      </c>
      <c r="C140" s="46">
        <v>200</v>
      </c>
      <c r="D140" s="46">
        <v>2.2999999999999998</v>
      </c>
      <c r="E140" s="46">
        <v>17</v>
      </c>
      <c r="F140" s="46">
        <v>20</v>
      </c>
      <c r="G140" s="46">
        <v>134</v>
      </c>
      <c r="H140" s="47" t="s">
        <v>77</v>
      </c>
    </row>
    <row r="141" spans="1:8" x14ac:dyDescent="0.25">
      <c r="A141" s="26"/>
      <c r="B141" s="48" t="s">
        <v>74</v>
      </c>
      <c r="C141" s="49">
        <v>250</v>
      </c>
      <c r="D141" s="49">
        <v>21.3</v>
      </c>
      <c r="E141" s="49">
        <v>8</v>
      </c>
      <c r="F141" s="49">
        <v>53</v>
      </c>
      <c r="G141" s="49">
        <v>426</v>
      </c>
      <c r="H141" s="50" t="s">
        <v>75</v>
      </c>
    </row>
    <row r="142" spans="1:8" x14ac:dyDescent="0.25">
      <c r="A142" s="26"/>
      <c r="B142" s="108"/>
      <c r="C142" s="109"/>
      <c r="D142" s="110"/>
      <c r="E142" s="110"/>
      <c r="F142" s="110"/>
      <c r="G142" s="109"/>
      <c r="H142" s="111"/>
    </row>
    <row r="143" spans="1:8" x14ac:dyDescent="0.25">
      <c r="A143" s="26"/>
      <c r="B143" s="48" t="s">
        <v>98</v>
      </c>
      <c r="C143" s="49">
        <v>200</v>
      </c>
      <c r="D143" s="49">
        <v>0.5</v>
      </c>
      <c r="E143" s="49">
        <v>0</v>
      </c>
      <c r="F143" s="49">
        <v>19.8</v>
      </c>
      <c r="G143" s="49">
        <v>81</v>
      </c>
      <c r="H143" s="50">
        <v>349</v>
      </c>
    </row>
    <row r="144" spans="1:8" x14ac:dyDescent="0.25">
      <c r="A144" s="26"/>
      <c r="B144" s="78"/>
      <c r="C144" s="52"/>
      <c r="D144" s="52"/>
      <c r="E144" s="52"/>
      <c r="F144" s="52"/>
      <c r="G144" s="52"/>
      <c r="H144" s="53"/>
    </row>
    <row r="145" spans="1:8" ht="15.75" thickBot="1" x14ac:dyDescent="0.3">
      <c r="A145" s="31"/>
      <c r="B145" s="54" t="s">
        <v>60</v>
      </c>
      <c r="C145" s="55">
        <v>40</v>
      </c>
      <c r="D145" s="55">
        <v>3.24</v>
      </c>
      <c r="E145" s="55">
        <v>1.36</v>
      </c>
      <c r="F145" s="55">
        <v>16.88</v>
      </c>
      <c r="G145" s="55">
        <v>88</v>
      </c>
      <c r="H145" s="56" t="s">
        <v>90</v>
      </c>
    </row>
    <row r="146" spans="1:8" ht="15.75" thickBot="1" x14ac:dyDescent="0.3">
      <c r="A146" s="79" t="s">
        <v>53</v>
      </c>
      <c r="B146" s="80"/>
      <c r="C146" s="38">
        <f>SUM(C139:C145)</f>
        <v>750</v>
      </c>
      <c r="D146" s="38">
        <f t="shared" ref="D146:G146" si="26">SUM(D139:D145)</f>
        <v>27.439999999999998</v>
      </c>
      <c r="E146" s="38">
        <f t="shared" si="26"/>
        <v>26.46</v>
      </c>
      <c r="F146" s="38">
        <f t="shared" si="26"/>
        <v>111.67999999999999</v>
      </c>
      <c r="G146" s="38">
        <f t="shared" si="26"/>
        <v>740.3</v>
      </c>
      <c r="H146" s="92"/>
    </row>
    <row r="147" spans="1:8" x14ac:dyDescent="0.25">
      <c r="A147" s="86" t="s">
        <v>54</v>
      </c>
      <c r="B147" s="112"/>
      <c r="C147" s="113">
        <f>C146+C138</f>
        <v>1300</v>
      </c>
      <c r="D147" s="113">
        <f t="shared" ref="D147:G147" si="27">D146+D138</f>
        <v>38.89</v>
      </c>
      <c r="E147" s="113">
        <f t="shared" si="27"/>
        <v>38.69</v>
      </c>
      <c r="F147" s="113">
        <f t="shared" si="27"/>
        <v>193.07</v>
      </c>
      <c r="G147" s="113">
        <f t="shared" si="27"/>
        <v>1211.75</v>
      </c>
      <c r="H147" s="114"/>
    </row>
    <row r="148" spans="1:8" x14ac:dyDescent="0.25">
      <c r="A148" s="115" t="s">
        <v>82</v>
      </c>
      <c r="B148" s="116"/>
      <c r="C148" s="70">
        <v>12471</v>
      </c>
      <c r="D148" s="117">
        <v>382.32</v>
      </c>
      <c r="E148" s="117">
        <v>503.82000000000022</v>
      </c>
      <c r="F148" s="117">
        <v>1806.91</v>
      </c>
      <c r="G148" s="70">
        <v>13324.659999999998</v>
      </c>
      <c r="H148" s="118"/>
    </row>
    <row r="149" spans="1:8" ht="15.75" thickBot="1" x14ac:dyDescent="0.3">
      <c r="A149" s="119" t="s">
        <v>83</v>
      </c>
      <c r="B149" s="120"/>
      <c r="C149" s="121">
        <v>1247.0999999999999</v>
      </c>
      <c r="D149" s="122">
        <v>38.229999999999997</v>
      </c>
      <c r="E149" s="122">
        <v>50.38</v>
      </c>
      <c r="F149" s="122">
        <v>180.69</v>
      </c>
      <c r="G149" s="121">
        <v>1332.47</v>
      </c>
      <c r="H149" s="123"/>
    </row>
  </sheetData>
  <mergeCells count="69">
    <mergeCell ref="A146:B146"/>
    <mergeCell ref="A147:B147"/>
    <mergeCell ref="A148:B148"/>
    <mergeCell ref="A149:B149"/>
    <mergeCell ref="A25:B25"/>
    <mergeCell ref="A7:H7"/>
    <mergeCell ref="A8:A10"/>
    <mergeCell ref="A11:B11"/>
    <mergeCell ref="A1:H1"/>
    <mergeCell ref="A5:A6"/>
    <mergeCell ref="B5:B6"/>
    <mergeCell ref="C5:C6"/>
    <mergeCell ref="D5:F5"/>
    <mergeCell ref="G5:G6"/>
    <mergeCell ref="H5:H6"/>
    <mergeCell ref="A12:A18"/>
    <mergeCell ref="A19:B19"/>
    <mergeCell ref="A20:B20"/>
    <mergeCell ref="A21:H21"/>
    <mergeCell ref="A22:A24"/>
    <mergeCell ref="A36:A38"/>
    <mergeCell ref="A39:B39"/>
    <mergeCell ref="A26:A32"/>
    <mergeCell ref="A33:B33"/>
    <mergeCell ref="A34:B34"/>
    <mergeCell ref="A35:H35"/>
    <mergeCell ref="A40:A46"/>
    <mergeCell ref="A47:B47"/>
    <mergeCell ref="A48:B48"/>
    <mergeCell ref="A49:H49"/>
    <mergeCell ref="A50:A52"/>
    <mergeCell ref="A53:B53"/>
    <mergeCell ref="A54:A60"/>
    <mergeCell ref="A61:B61"/>
    <mergeCell ref="A62:B62"/>
    <mergeCell ref="A63:H63"/>
    <mergeCell ref="A64:A66"/>
    <mergeCell ref="A67:B67"/>
    <mergeCell ref="A68:A74"/>
    <mergeCell ref="A75:B75"/>
    <mergeCell ref="A76:B76"/>
    <mergeCell ref="A77:H77"/>
    <mergeCell ref="A78:A81"/>
    <mergeCell ref="A82:B82"/>
    <mergeCell ref="A83:A89"/>
    <mergeCell ref="A90:B90"/>
    <mergeCell ref="A91:B91"/>
    <mergeCell ref="A92:H92"/>
    <mergeCell ref="A93:A95"/>
    <mergeCell ref="A96:B96"/>
    <mergeCell ref="A97:A103"/>
    <mergeCell ref="A104:B104"/>
    <mergeCell ref="A105:B105"/>
    <mergeCell ref="A106:H106"/>
    <mergeCell ref="A107:A109"/>
    <mergeCell ref="A110:B110"/>
    <mergeCell ref="A111:A117"/>
    <mergeCell ref="A119:B119"/>
    <mergeCell ref="A118:B118"/>
    <mergeCell ref="A120:H120"/>
    <mergeCell ref="A121:A123"/>
    <mergeCell ref="A124:B124"/>
    <mergeCell ref="A125:A131"/>
    <mergeCell ref="A132:B132"/>
    <mergeCell ref="A133:B133"/>
    <mergeCell ref="A134:H134"/>
    <mergeCell ref="A135:A137"/>
    <mergeCell ref="A138:B138"/>
    <mergeCell ref="A139:A1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2026-05-21T01:59:12Z</dcterms:modified>
</cp:coreProperties>
</file>